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<sst xmlns="http://schemas.openxmlformats.org/spreadsheetml/2006/main" count="558" uniqueCount="326">
  <si>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</si>
  <si>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</si>
  <si>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</si>
  <si>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</si>
  <si>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</si>
  <si>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</si>
  <si>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</si>
  <si>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</si>
  <si>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</si>
  <si>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</si>
  <si>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</si>
  <si>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</si>
  <si>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</si>
  <si>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</si>
  <si>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</si>
  <si>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</si>
  <si>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</si>
  <si>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</si>
  <si>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</si>
  <si>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</si>
  <si>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</si>
  <si>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</si>
  <si>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</si>
  <si>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</si>
  <si>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</si>
  <si>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</si>
  <si>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</si>
  <si>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</si>
  <si>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</si>
  <si>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</si>
  <si>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</si>
  <si>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</si>
  <si>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</si>
  <si>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</si>
  <si>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</si>
  <si>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</si>
  <si>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</si>
  <si>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</si>
  <si>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</si>
  <si>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</si>
  <si>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</si>
  <si>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</si>
  <si>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</si>
  <si>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</si>
  <si>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</si>
  <si>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</si>
  <si>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</si>
  <si>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</si>
  <si>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</si>
  <si>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</si>
  <si>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</si>
  <si>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</si>
  <si>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</si>
  <si>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</si>
  <si>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</si>
  <si>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</si>
  <si>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</si>
  <si>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</si>
  <si>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</si>
  <si>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</si>
  <si>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</si>
  <si>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</si>
  <si>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</si>
  <si>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</si>
  <si>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</si>
  <si>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</si>
  <si>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</si>
  <si>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</si>
  <si>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</si>
  <si>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</si>
  <si>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</si>
  <si>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</si>
  <si>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</si>
  <si>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</si>
  <si>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</si>
  <si>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</si>
  <si>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</si>
  <si>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</si>
  <si>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</si>
  <si>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</si>
  <si>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</si>
  <si>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</si>
  <si>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</si>
  <si>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</si>
  <si>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</si>
  <si>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</si>
  <si>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</si>
  <si>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</si>
  <si>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</si>
  <si>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</si>
  <si>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</si>
  <si>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</si>
  <si>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</si>
  <si>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</si>
  <si>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</si>
  <si>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</si>
  <si>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</si>
  <si>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</si>
  <si>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</si>
  <si>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</si>
  <si>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</si>
  <si>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</si>
  <si>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</si>
  <si>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</si>
  <si>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</si>
  <si>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</si>
  <si>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</si>
  <si>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</si>
  <si>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</si>
  <si>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</si>
  <si>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</si>
  <si>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</si>
  <si>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</si>
  <si>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</si>
  <si>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</si>
  <si>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</si>
  <si>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</si>
  <si>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</si>
  <si>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</si>
  <si>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</si>
  <si>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</si>
  <si>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</si>
  <si>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</si>
  <si>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</si>
  <si>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</si>
  <si>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</si>
  <si>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</si>
  <si>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</si>
  <si>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</si>
  <si>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</si>
  <si>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</si>
  <si>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</si>
  <si>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</si>
  <si>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</si>
  <si>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</si>
  <si>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</si>
  <si>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</si>
  <si>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</si>
  <si>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</si>
  <si>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</si>
  <si>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</si>
  <si>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</si>
  <si>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</si>
  <si>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</si>
  <si>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</si>
  <si>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</si>
  <si>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</si>
  <si>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</si>
  <si>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</si>
  <si>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</si>
  <si>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</si>
  <si>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</si>
  <si>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</si>
  <si>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</si>
  <si>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</si>
  <si>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</si>
  <si>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</si>
  <si>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</si>
  <si>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</si>
  <si>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</si>
  <si>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</si>
  <si>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</si>
  <si>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</si>
  <si>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</si>
  <si>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</si>
  <si>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</si>
  <si>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</si>
  <si>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</si>
  <si>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</si>
  <si>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</si>
  <si>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</si>
  <si>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</si>
  <si>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</si>
  <si>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</si>
  <si>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</si>
  <si>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</si>
  <si>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</si>
  <si>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</si>
  <si>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</si>
  <si>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</si>
  <si>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</si>
  <si>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</si>
  <si>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</si>
  <si>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</si>
  <si>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</si>
  <si>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</si>
  <si>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</si>
  <si>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</si>
  <si>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</si>
  <si>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</si>
  <si>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</si>
  <si>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</si>
  <si>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</si>
  <si>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</si>
  <si>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</si>
  <si>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</si>
  <si>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</si>
  <si>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</si>
  <si>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</si>
  <si>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</si>
  <si>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</si>
  <si>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</si>
  <si>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</si>
  <si>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</si>
  <si>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</si>
  <si>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</si>
  <si>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</si>
  <si>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</si>
  <si>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</si>
  <si>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</si>
  <si>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</si>
  <si>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</si>
  <si>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</si>
  <si>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</si>
  <si>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greatgreyraven</t>
  </si>
  <si>
    <t>limitedequity</t>
  </si>
  <si>
    <t>rhotdornn</t>
  </si>
  <si>
    <t>MentionsInRetweet</t>
  </si>
  <si>
    <t>Retweet</t>
  </si>
  <si>
    <t>RT @rhotdornn: One project down.
I'm very pleased to present a longstanding focus of my effort as I've finally finished it.
https://t.co/F…</t>
  </si>
  <si>
    <t>These 50x30 plots are going for as low as K4723 each month for 36 months.#plotsforsale#residentialplots#landforsale#investinland#landlord#firstland https://t.co/06fp3eQ8CR</t>
  </si>
  <si>
    <t>One project down.
I'm very pleased to present a longstanding focus of my effort as I've finally finished it.
https://t.co/FInBMPKF7V
For all Roegadyn of the Firstland, Aerslaenters in short.
#Roegadyn #SeaWolf #Aerslaent #FFXIV</t>
  </si>
  <si>
    <t>carrd.co</t>
  </si>
  <si>
    <t>roegadyn seawolf aerslaent ffxiv</t>
  </si>
  <si>
    <t>06:59:23</t>
  </si>
  <si>
    <t>14:43:04</t>
  </si>
  <si>
    <t>18:13:49</t>
  </si>
  <si>
    <t>1481158851634565127</t>
  </si>
  <si>
    <t>1483087480987471874</t>
  </si>
  <si>
    <t>1309556729127067649</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</si>
  <si>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</si>
  <si>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</si>
  <si>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</si>
  <si>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</si>
  <si>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</si>
  <si>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</si>
  <si>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</si>
  <si>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</si>
  <si>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</si>
  <si>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</si>
  <si>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</si>
  <si>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</si>
  <si>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</si>
  <si>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</si>
  <si>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</si>
  <si>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</si>
  <si>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</si>
  <si>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</si>
  <si>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</si>
  <si>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</si>
  <si>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</si>
  <si>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</si>
  <si>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</si>
  <si>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</si>
  <si>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</si>
  <si>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</si>
  <si>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_xD83D__xDC26_ roe of judgement _xD83D__xDC26_</t>
  </si>
  <si>
    <t>Diamond Equity Limited</t>
  </si>
  <si>
    <t>_xD83E__xDD81_ Rhotdornn Hyrtfyrsyn _xD83D__xDDE1_ @ Ocean fishing af _xD83C__xDF41_</t>
  </si>
  <si>
    <t>1128232607961862144</t>
  </si>
  <si>
    <t>1354433033580011521</t>
  </si>
  <si>
    <t>418696212</t>
  </si>
  <si>
    <t>Chorp. Local drunkard found on FFXIV's Balmung. Perpetually cranky DRG _xD83D__xDC26_Sometimes does art if free time dictates. || Occasional NSFW, _xD83D__xDD1E_Minors-B-Gone_xD83D__xDD1E_</t>
  </si>
  <si>
    <t>Real Estate company_xD83C__xDDFF__xD83C__xDDF2_Property management, Construction Services, Property Valuations , Consultancy services and Plots for sale. Location is Everything</t>
  </si>
  <si>
    <t>The Lion.
Captain of the YARR! FC &amp; WARR! Savage static
Rainlander Loremaster | Raiding | FFXIV | RP | EU | Balmung
Roegadyn For Life™ | PFP: @mssugarpop_art</t>
  </si>
  <si>
    <t>Aerslaent, Hydaelyn</t>
  </si>
  <si>
    <t>Open Twitter Page for This Person</t>
  </si>
  <si>
    <t>greatgreyraven
RT @rhotdornn: One project down.
I'm very pleased to present a longstanding
focus of my effort as I've finally
finished it. https://t.co/F…</t>
  </si>
  <si>
    <t>limitedequity
These 50x30 plots are going for
as low as K4723 each month for
36 months.#plotsforsale#residentialplots#landforsale#investinland#landlord#firstland
https://t.co/06fp3eQ8CR</t>
  </si>
  <si>
    <t>rhotdornn
One project down. I'm very pleased
to present a longstanding focus
of my effort as I've finally finished
it. https://t.co/FInBMPKF7V For
all Roegadyn of the Firstland,
Aerslaenters in short. #Roegadyn
#SeaWolf #Aerslaent #FFXIV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</si>
  <si>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</si>
  <si>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</si>
  <si>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</si>
  <si>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</si>
  <si>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</si>
  <si>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</si>
  <si>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</si>
  <si>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</si>
  <si>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</si>
  <si>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</si>
  <si>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</si>
  <si>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</si>
  <si>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</si>
  <si>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</si>
  <si>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</si>
  <si>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</si>
  <si>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</si>
  <si>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</si>
  <si>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</si>
  <si>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</si>
  <si>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</si>
  <si>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</si>
  <si>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</si>
  <si>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</si>
  <si>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</si>
  <si>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</si>
  <si>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</si>
  <si>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</si>
  <si>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</si>
  <si>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</si>
  <si>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</si>
  <si>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</si>
  <si>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</si>
  <si>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</si>
  <si>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</si>
  <si>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</si>
  <si>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</si>
  <si>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</si>
  <si>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</si>
  <si>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</si>
  <si>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</si>
  <si>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</si>
  <si>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</si>
  <si>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</si>
  <si>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</si>
  <si>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</si>
  <si>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</si>
  <si>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https://aerslaent.carrd.co/</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</si>
  <si>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</si>
  <si>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</si>
  <si>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</si>
  <si>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</si>
  <si>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</si>
  <si>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</si>
  <si>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GraphSource░GraphServerTwitterSearch▓GraphTerm░firstland▓ImportDescription░The graph represents a network of 3 Twitter users whose tweets in the requested range contained "firstland", or who were replied to or mentioned in those tweets.  The network was obtained from the NodeXL Graph Server on Thursday, 20 January 2022 at 17:42 UTC.
The requested start date was Thursday, 20 January 2022 at 01:01 UTC and the maximum number of days (going backward) was 14.
The maximum number of tweets collected was 7,500.
The tweets in the network were tweeted over the 0-minute period from Monday, 17 January 2022 at 14:43 UTC to Monday, 17 January 2022 at 14:43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</si>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</sst>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87422"/>
        <c:axId val="433615"/>
      </c:barChart>
      <c:catAx>
        <c:axId val="447874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615"/>
        <c:crosses val="autoZero"/>
        <c:auto val="1"/>
        <c:lblOffset val="100"/>
        <c:noMultiLvlLbl val="0"/>
      </c:catAx>
      <c:valAx>
        <c:axId val="433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7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9/25/2020 18:13</c:v>
                </c:pt>
                <c:pt idx="1">
                  <c:v>1/12/2022 6:59</c:v>
                </c:pt>
                <c:pt idx="2">
                  <c:v>1/17/2022 14:43</c:v>
                </c:pt>
              </c:strCache>
            </c:strRef>
          </c:cat>
          <c:val>
            <c:numRef>
              <c:f>'Time Series'!$B$26:$B$29</c:f>
              <c:numCache>
                <c:formatCode>General</c:formatCode>
                <c:ptCount val="3"/>
                <c:pt idx="0">
                  <c:v>1</c:v>
                </c:pt>
                <c:pt idx="1">
                  <c:v>2</c:v>
                </c:pt>
                <c:pt idx="2">
                  <c:v>1</c:v>
                </c:pt>
              </c:numCache>
            </c:numRef>
          </c:val>
        </c:ser>
        <c:axId val="45017112"/>
        <c:axId val="2500825"/>
      </c:barChart>
      <c:catAx>
        <c:axId val="45017112"/>
        <c:scaling>
          <c:orientation val="minMax"/>
        </c:scaling>
        <c:axPos val="b"/>
        <c:delete val="0"/>
        <c:numFmt formatCode="General" sourceLinked="1"/>
        <c:majorTickMark val="out"/>
        <c:minorTickMark val="none"/>
        <c:tickLblPos val="nextTo"/>
        <c:crossAx val="2500825"/>
        <c:crosses val="autoZero"/>
        <c:auto val="1"/>
        <c:lblOffset val="100"/>
        <c:noMultiLvlLbl val="0"/>
      </c:catAx>
      <c:valAx>
        <c:axId val="2500825"/>
        <c:scaling>
          <c:orientation val="minMax"/>
        </c:scaling>
        <c:axPos val="l"/>
        <c:majorGridlines/>
        <c:delete val="0"/>
        <c:numFmt formatCode="General" sourceLinked="1"/>
        <c:majorTickMark val="out"/>
        <c:minorTickMark val="none"/>
        <c:tickLblPos val="nextTo"/>
        <c:crossAx val="450171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02536"/>
        <c:axId val="35122825"/>
      </c:barChart>
      <c:catAx>
        <c:axId val="39025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22825"/>
        <c:crosses val="autoZero"/>
        <c:auto val="1"/>
        <c:lblOffset val="100"/>
        <c:noMultiLvlLbl val="0"/>
      </c:catAx>
      <c:valAx>
        <c:axId val="35122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69970"/>
        <c:axId val="26376547"/>
      </c:barChart>
      <c:catAx>
        <c:axId val="476699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76547"/>
        <c:crosses val="autoZero"/>
        <c:auto val="1"/>
        <c:lblOffset val="100"/>
        <c:noMultiLvlLbl val="0"/>
      </c:catAx>
      <c:valAx>
        <c:axId val="2637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9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062332"/>
        <c:axId val="56125533"/>
      </c:barChart>
      <c:catAx>
        <c:axId val="360623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25533"/>
        <c:crosses val="autoZero"/>
        <c:auto val="1"/>
        <c:lblOffset val="100"/>
        <c:noMultiLvlLbl val="0"/>
      </c:catAx>
      <c:valAx>
        <c:axId val="5612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2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67750"/>
        <c:axId val="49874295"/>
      </c:barChart>
      <c:catAx>
        <c:axId val="35367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74295"/>
        <c:crosses val="autoZero"/>
        <c:auto val="1"/>
        <c:lblOffset val="100"/>
        <c:noMultiLvlLbl val="0"/>
      </c:catAx>
      <c:valAx>
        <c:axId val="49874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7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215472"/>
        <c:axId val="13286065"/>
      </c:barChart>
      <c:catAx>
        <c:axId val="462154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86065"/>
        <c:crosses val="autoZero"/>
        <c:auto val="1"/>
        <c:lblOffset val="100"/>
        <c:noMultiLvlLbl val="0"/>
      </c:catAx>
      <c:valAx>
        <c:axId val="13286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15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465722"/>
        <c:axId val="2429451"/>
      </c:barChart>
      <c:catAx>
        <c:axId val="52465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9451"/>
        <c:crosses val="autoZero"/>
        <c:auto val="1"/>
        <c:lblOffset val="100"/>
        <c:noMultiLvlLbl val="0"/>
      </c:catAx>
      <c:valAx>
        <c:axId val="242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65060"/>
        <c:axId val="62567813"/>
      </c:barChart>
      <c:catAx>
        <c:axId val="218650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67813"/>
        <c:crosses val="autoZero"/>
        <c:auto val="1"/>
        <c:lblOffset val="100"/>
        <c:noMultiLvlLbl val="0"/>
      </c:catAx>
      <c:valAx>
        <c:axId val="6256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239406"/>
        <c:axId val="34828063"/>
      </c:barChart>
      <c:catAx>
        <c:axId val="26239406"/>
        <c:scaling>
          <c:orientation val="minMax"/>
        </c:scaling>
        <c:axPos val="b"/>
        <c:delete val="1"/>
        <c:majorTickMark val="out"/>
        <c:minorTickMark val="none"/>
        <c:tickLblPos val="none"/>
        <c:crossAx val="34828063"/>
        <c:crosses val="autoZero"/>
        <c:auto val="1"/>
        <c:lblOffset val="100"/>
        <c:noMultiLvlLbl val="0"/>
      </c:catAx>
      <c:valAx>
        <c:axId val="34828063"/>
        <c:scaling>
          <c:orientation val="minMax"/>
        </c:scaling>
        <c:axPos val="l"/>
        <c:delete val="1"/>
        <c:majorTickMark val="out"/>
        <c:minorTickMark val="none"/>
        <c:tickLblPos val="none"/>
        <c:crossAx val="26239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roegadyn seawolf aerslaent ffxiv"/>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0-09-25T18:13:49.000"/>
        <d v="2022-01-12T06:59:23.000"/>
        <d v="2022-01-17T14:43: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rhotdornn"/>
    <s v="rhotdornn"/>
    <m/>
    <m/>
    <m/>
    <m/>
    <m/>
    <m/>
    <m/>
    <m/>
    <s v="No"/>
    <n v="3"/>
    <m/>
    <m/>
    <x v="0"/>
    <d v="2020-09-25T18:13:49.000"/>
    <s v="One project down._x000a_I'm very pleased to present a longstanding focus of my effort as I've finally finished it._x000a__x000a_https://t.co/FInBMPKF7V_x000a__x000a_For all Roegadyn of the Firstland, Aerslaenters in short._x000a__x000a_#Roegadyn #SeaWolf #Aerslaent #FFXIV"/>
    <s v="https://aerslaent.carrd.co/"/>
    <s v="carrd.co"/>
    <x v="0"/>
    <m/>
    <s v="http://pbs.twimg.com/profile_images/1338363288795680774/-2eea80k_normal.jpg"/>
    <x v="0"/>
    <d v="2020-09-25T00:00:00.000"/>
    <s v="18:13:49"/>
    <s v="https://twitter.com/#!/rhotdornn/status/1309556729127067649"/>
    <m/>
    <m/>
    <s v="1309556729127067649"/>
    <m/>
    <b v="0"/>
    <n v="12"/>
    <s v=""/>
    <b v="0"/>
    <s v="en"/>
    <m/>
    <s v=""/>
    <b v="0"/>
    <n v="4"/>
    <s v=""/>
    <s v="Twitter Web App"/>
    <b v="0"/>
    <s v="1309556729127067649"/>
    <s v="Retweet"/>
    <n v="0"/>
    <n v="0"/>
    <m/>
    <m/>
    <m/>
    <m/>
    <m/>
    <m/>
    <m/>
    <m/>
    <n v="1"/>
    <s v="1"/>
    <s v="1"/>
  </r>
  <r>
    <s v="greatgreyraven"/>
    <s v="rhotdornn"/>
    <m/>
    <m/>
    <m/>
    <m/>
    <m/>
    <m/>
    <m/>
    <m/>
    <s v="No"/>
    <n v="4"/>
    <m/>
    <m/>
    <x v="1"/>
    <d v="2022-01-12T06:59:23.000"/>
    <s v="RT @rhotdornn: One project down._x000a_I'm very pleased to present a longstanding focus of my effort as I've finally finished it._x000a__x000a_https://t.co/F…"/>
    <s v="https://aerslaent.carrd.co/"/>
    <m/>
    <x v="1"/>
    <m/>
    <s v="http://pbs.twimg.com/profile_images/1128233241926721536/mSuvrgxx_normal.jpg"/>
    <x v="1"/>
    <d v="2022-01-12T00:00:00.000"/>
    <s v="06:59:23"/>
    <s v="https://twitter.com/#!/greatgreyraven/status/1481158851634565127"/>
    <m/>
    <m/>
    <s v="1481158851634565127"/>
    <m/>
    <b v="0"/>
    <n v="0"/>
    <s v=""/>
    <b v="0"/>
    <s v="en"/>
    <m/>
    <s v=""/>
    <b v="0"/>
    <n v="4"/>
    <s v="1309556729127067649"/>
    <s v="Twitter Web App"/>
    <b v="0"/>
    <s v="1309556729127067649"/>
    <s v="Tweet"/>
    <n v="0"/>
    <n v="0"/>
    <m/>
    <m/>
    <m/>
    <m/>
    <m/>
    <m/>
    <m/>
    <m/>
    <n v="1"/>
    <s v="1"/>
    <s v="1"/>
  </r>
  <r>
    <s v="greatgreyraven"/>
    <s v="rhotdornn"/>
    <m/>
    <m/>
    <m/>
    <m/>
    <m/>
    <m/>
    <m/>
    <m/>
    <s v="No"/>
    <n v="5"/>
    <m/>
    <m/>
    <x v="2"/>
    <d v="2022-01-12T06:59:23.000"/>
    <s v="RT @rhotdornn: One project down._x000a_I'm very pleased to present a longstanding focus of my effort as I've finally finished it._x000a__x000a_https://t.co/F…"/>
    <s v="https://aerslaent.carrd.co/"/>
    <m/>
    <x v="1"/>
    <m/>
    <s v="http://pbs.twimg.com/profile_images/1128233241926721536/mSuvrgxx_normal.jpg"/>
    <x v="1"/>
    <d v="2022-01-12T00:00:00.000"/>
    <s v="06:59:23"/>
    <s v="https://twitter.com/#!/greatgreyraven/status/1481158851634565127"/>
    <m/>
    <m/>
    <s v="1481158851634565127"/>
    <m/>
    <b v="0"/>
    <n v="0"/>
    <s v=""/>
    <b v="0"/>
    <s v="en"/>
    <m/>
    <s v=""/>
    <b v="0"/>
    <n v="4"/>
    <s v="1309556729127067649"/>
    <s v="Twitter Web App"/>
    <b v="0"/>
    <s v="1309556729127067649"/>
    <s v="Tweet"/>
    <n v="0"/>
    <n v="0"/>
    <m/>
    <m/>
    <m/>
    <m/>
    <m/>
    <m/>
    <m/>
    <m/>
    <n v="1"/>
    <s v="1"/>
    <s v="1"/>
  </r>
  <r>
    <s v="limitedequity"/>
    <s v="limitedequity"/>
    <m/>
    <m/>
    <m/>
    <m/>
    <m/>
    <m/>
    <m/>
    <m/>
    <s v="No"/>
    <n v="6"/>
    <m/>
    <m/>
    <x v="0"/>
    <d v="2022-01-17T14:43:04.000"/>
    <s v="These 50x30 plots are going for as low as K4723 each month for 36 months.#plotsforsale#residentialplots#landforsale#investinland#landlord#firstland https://t.co/06fp3eQ8CR"/>
    <s v="https://aerslaent.carrd.co/"/>
    <m/>
    <x v="1"/>
    <s v="https://pbs.twimg.com/media/FJT8MfjWYAAc69H.jpg"/>
    <s v="https://pbs.twimg.com/media/FJT8MfjWYAAc69H.jpg"/>
    <x v="2"/>
    <d v="2022-01-17T00:00:00.000"/>
    <s v="14:43:04"/>
    <s v="https://twitter.com/#!/limitedequity/status/1483087480987471874"/>
    <m/>
    <m/>
    <s v="1483087480987471874"/>
    <m/>
    <b v="0"/>
    <n v="0"/>
    <s v=""/>
    <b v="0"/>
    <s v="en"/>
    <m/>
    <s v=""/>
    <b v="0"/>
    <n v="0"/>
    <s v=""/>
    <s v="Twitter for iPhone"/>
    <b v="0"/>
    <s v="1483087480987471874"/>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calculatedColumnFormula>HYPERLINK("https://aerslaent.carrd.co/")</calculatedColumnFormula>
    </tableColumn>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calculatedColumnFormula>HYPERLINK("https://aerslaent.carrd.co/")</calculatedColumnFormula>
    </tableColumn>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313</v>
      </c>
      <c r="BE2" s="13" t="s">
        <v>314</v>
      </c>
    </row>
    <row r="3" spans="1:57" ht="15" customHeight="1">
      <c r="A3" s="83" t="s">
        <v>216</v>
      </c>
      <c r="B3" s="83" t="s">
        <v>216</v>
      </c>
      <c r="C3" s="54" t="s">
        <v>321</v>
      </c>
      <c r="D3" s="55">
        <v>3</v>
      </c>
      <c r="E3" s="67" t="s">
        <v>132</v>
      </c>
      <c r="F3" s="56">
        <v>35</v>
      </c>
      <c r="G3" s="54"/>
      <c r="H3" s="58"/>
      <c r="I3" s="57"/>
      <c r="J3" s="57"/>
      <c r="K3" s="36" t="s">
        <v>65</v>
      </c>
      <c r="L3" s="63">
        <v>3</v>
      </c>
      <c r="M3" s="63"/>
      <c r="N3" s="64"/>
      <c r="O3" s="84" t="s">
        <v>176</v>
      </c>
      <c r="P3" s="86">
        <v>44099.75959490741</v>
      </c>
      <c r="Q3" s="84" t="s">
        <v>221</v>
      </c>
      <c r="R3" s="88" t="str">
        <f aca="true" t="shared" si="0" ref="R3:R6">HYPERLINK("https://aerslaent.carrd.co/")</f>
        <v>https://aerslaent.carrd.co/</v>
      </c>
      <c r="S3" s="84" t="s">
        <v>222</v>
      </c>
      <c r="T3" s="90" t="s">
        <v>223</v>
      </c>
      <c r="U3" s="84"/>
      <c r="V3" s="88" t="str">
        <f>HYPERLINK("http://pbs.twimg.com/profile_images/1338363288795680774/-2eea80k_normal.jpg")</f>
        <v>http://pbs.twimg.com/profile_images/1338363288795680774/-2eea80k_normal.jpg</v>
      </c>
      <c r="W3" s="86">
        <v>44099.75959490741</v>
      </c>
      <c r="X3" s="91">
        <v>44099</v>
      </c>
      <c r="Y3" s="90" t="s">
        <v>226</v>
      </c>
      <c r="Z3" s="88" t="str">
        <f>HYPERLINK("https://twitter.com/#!/rhotdornn/status/1309556729127067649")</f>
        <v>https://twitter.com/#!/rhotdornn/status/1309556729127067649</v>
      </c>
      <c r="AA3" s="84"/>
      <c r="AB3" s="84"/>
      <c r="AC3" s="90" t="s">
        <v>229</v>
      </c>
      <c r="AD3" s="84"/>
      <c r="AE3" s="84" t="b">
        <v>0</v>
      </c>
      <c r="AF3" s="84">
        <v>12</v>
      </c>
      <c r="AG3" s="90" t="s">
        <v>230</v>
      </c>
      <c r="AH3" s="84" t="b">
        <v>0</v>
      </c>
      <c r="AI3" s="84" t="s">
        <v>231</v>
      </c>
      <c r="AJ3" s="84"/>
      <c r="AK3" s="90" t="s">
        <v>230</v>
      </c>
      <c r="AL3" s="84" t="b">
        <v>0</v>
      </c>
      <c r="AM3" s="84">
        <v>4</v>
      </c>
      <c r="AN3" s="90" t="s">
        <v>230</v>
      </c>
      <c r="AO3" s="90" t="s">
        <v>232</v>
      </c>
      <c r="AP3" s="84" t="b">
        <v>0</v>
      </c>
      <c r="AQ3" s="90" t="s">
        <v>229</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321</v>
      </c>
      <c r="D4" s="55">
        <v>3</v>
      </c>
      <c r="E4" s="67" t="s">
        <v>132</v>
      </c>
      <c r="F4" s="56">
        <v>35</v>
      </c>
      <c r="G4" s="54"/>
      <c r="H4" s="58"/>
      <c r="I4" s="57"/>
      <c r="J4" s="57"/>
      <c r="K4" s="36" t="s">
        <v>65</v>
      </c>
      <c r="L4" s="82">
        <v>4</v>
      </c>
      <c r="M4" s="82"/>
      <c r="N4" s="64"/>
      <c r="O4" s="85" t="s">
        <v>217</v>
      </c>
      <c r="P4" s="87">
        <v>44573.291238425925</v>
      </c>
      <c r="Q4" s="85" t="s">
        <v>219</v>
      </c>
      <c r="R4" s="89" t="str">
        <f t="shared" si="0"/>
        <v>https://aerslaent.carrd.co/</v>
      </c>
      <c r="S4" s="85"/>
      <c r="T4" s="85"/>
      <c r="U4" s="85"/>
      <c r="V4" s="89" t="str">
        <f>HYPERLINK("http://pbs.twimg.com/profile_images/1128233241926721536/mSuvrgxx_normal.jpg")</f>
        <v>http://pbs.twimg.com/profile_images/1128233241926721536/mSuvrgxx_normal.jpg</v>
      </c>
      <c r="W4" s="87">
        <v>44573.291238425925</v>
      </c>
      <c r="X4" s="92">
        <v>44573</v>
      </c>
      <c r="Y4" s="93" t="s">
        <v>224</v>
      </c>
      <c r="Z4" s="89" t="str">
        <f>HYPERLINK("https://twitter.com/#!/greatgreyraven/status/1481158851634565127")</f>
        <v>https://twitter.com/#!/greatgreyraven/status/1481158851634565127</v>
      </c>
      <c r="AA4" s="85"/>
      <c r="AB4" s="85"/>
      <c r="AC4" s="93" t="s">
        <v>227</v>
      </c>
      <c r="AD4" s="85"/>
      <c r="AE4" s="85" t="b">
        <v>0</v>
      </c>
      <c r="AF4" s="85">
        <v>0</v>
      </c>
      <c r="AG4" s="93" t="s">
        <v>230</v>
      </c>
      <c r="AH4" s="85" t="b">
        <v>0</v>
      </c>
      <c r="AI4" s="85" t="s">
        <v>231</v>
      </c>
      <c r="AJ4" s="85"/>
      <c r="AK4" s="93" t="s">
        <v>230</v>
      </c>
      <c r="AL4" s="85" t="b">
        <v>0</v>
      </c>
      <c r="AM4" s="85">
        <v>4</v>
      </c>
      <c r="AN4" s="93" t="s">
        <v>229</v>
      </c>
      <c r="AO4" s="93" t="s">
        <v>232</v>
      </c>
      <c r="AP4" s="85" t="b">
        <v>0</v>
      </c>
      <c r="AQ4" s="93" t="s">
        <v>229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321</v>
      </c>
      <c r="D5" s="55">
        <v>3</v>
      </c>
      <c r="E5" s="67" t="s">
        <v>132</v>
      </c>
      <c r="F5" s="56">
        <v>35</v>
      </c>
      <c r="G5" s="54"/>
      <c r="H5" s="58"/>
      <c r="I5" s="57"/>
      <c r="J5" s="57"/>
      <c r="K5" s="36" t="s">
        <v>65</v>
      </c>
      <c r="L5" s="82">
        <v>5</v>
      </c>
      <c r="M5" s="82"/>
      <c r="N5" s="64"/>
      <c r="O5" s="85" t="s">
        <v>218</v>
      </c>
      <c r="P5" s="87">
        <v>44573.291238425925</v>
      </c>
      <c r="Q5" s="85" t="s">
        <v>219</v>
      </c>
      <c r="R5" s="89" t="str">
        <f t="shared" si="0"/>
        <v>https://aerslaent.carrd.co/</v>
      </c>
      <c r="S5" s="85"/>
      <c r="T5" s="85"/>
      <c r="U5" s="85"/>
      <c r="V5" s="89" t="str">
        <f>HYPERLINK("http://pbs.twimg.com/profile_images/1128233241926721536/mSuvrgxx_normal.jpg")</f>
        <v>http://pbs.twimg.com/profile_images/1128233241926721536/mSuvrgxx_normal.jpg</v>
      </c>
      <c r="W5" s="87">
        <v>44573.291238425925</v>
      </c>
      <c r="X5" s="92">
        <v>44573</v>
      </c>
      <c r="Y5" s="93" t="s">
        <v>224</v>
      </c>
      <c r="Z5" s="89" t="str">
        <f>HYPERLINK("https://twitter.com/#!/greatgreyraven/status/1481158851634565127")</f>
        <v>https://twitter.com/#!/greatgreyraven/status/1481158851634565127</v>
      </c>
      <c r="AA5" s="85"/>
      <c r="AB5" s="85"/>
      <c r="AC5" s="93" t="s">
        <v>227</v>
      </c>
      <c r="AD5" s="85"/>
      <c r="AE5" s="85" t="b">
        <v>0</v>
      </c>
      <c r="AF5" s="85">
        <v>0</v>
      </c>
      <c r="AG5" s="93" t="s">
        <v>230</v>
      </c>
      <c r="AH5" s="85" t="b">
        <v>0</v>
      </c>
      <c r="AI5" s="85" t="s">
        <v>231</v>
      </c>
      <c r="AJ5" s="85"/>
      <c r="AK5" s="93" t="s">
        <v>230</v>
      </c>
      <c r="AL5" s="85" t="b">
        <v>0</v>
      </c>
      <c r="AM5" s="85">
        <v>4</v>
      </c>
      <c r="AN5" s="93" t="s">
        <v>229</v>
      </c>
      <c r="AO5" s="93" t="s">
        <v>232</v>
      </c>
      <c r="AP5" s="85" t="b">
        <v>0</v>
      </c>
      <c r="AQ5" s="93" t="s">
        <v>229</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321</v>
      </c>
      <c r="D6" s="55">
        <v>3</v>
      </c>
      <c r="E6" s="67" t="s">
        <v>132</v>
      </c>
      <c r="F6" s="56">
        <v>35</v>
      </c>
      <c r="G6" s="54"/>
      <c r="H6" s="58"/>
      <c r="I6" s="57"/>
      <c r="J6" s="57"/>
      <c r="K6" s="36" t="s">
        <v>65</v>
      </c>
      <c r="L6" s="82">
        <v>6</v>
      </c>
      <c r="M6" s="82"/>
      <c r="N6" s="64"/>
      <c r="O6" s="85" t="s">
        <v>176</v>
      </c>
      <c r="P6" s="87">
        <v>44578.61324074074</v>
      </c>
      <c r="Q6" s="85" t="s">
        <v>220</v>
      </c>
      <c r="R6" s="89" t="str">
        <f t="shared" si="0"/>
        <v>https://aerslaent.carrd.co/</v>
      </c>
      <c r="S6" s="85"/>
      <c r="T6" s="85"/>
      <c r="U6" s="89" t="str">
        <f>HYPERLINK("https://pbs.twimg.com/media/FJT8MfjWYAAc69H.jpg")</f>
        <v>https://pbs.twimg.com/media/FJT8MfjWYAAc69H.jpg</v>
      </c>
      <c r="V6" s="89" t="str">
        <f>HYPERLINK("https://pbs.twimg.com/media/FJT8MfjWYAAc69H.jpg")</f>
        <v>https://pbs.twimg.com/media/FJT8MfjWYAAc69H.jpg</v>
      </c>
      <c r="W6" s="87">
        <v>44578.61324074074</v>
      </c>
      <c r="X6" s="92">
        <v>44578</v>
      </c>
      <c r="Y6" s="93" t="s">
        <v>225</v>
      </c>
      <c r="Z6" s="89" t="str">
        <f>HYPERLINK("https://twitter.com/#!/limitedequity/status/1483087480987471874")</f>
        <v>https://twitter.com/#!/limitedequity/status/1483087480987471874</v>
      </c>
      <c r="AA6" s="85"/>
      <c r="AB6" s="85"/>
      <c r="AC6" s="93" t="s">
        <v>228</v>
      </c>
      <c r="AD6" s="85"/>
      <c r="AE6" s="85" t="b">
        <v>0</v>
      </c>
      <c r="AF6" s="85">
        <v>0</v>
      </c>
      <c r="AG6" s="93" t="s">
        <v>230</v>
      </c>
      <c r="AH6" s="85" t="b">
        <v>0</v>
      </c>
      <c r="AI6" s="85" t="s">
        <v>231</v>
      </c>
      <c r="AJ6" s="85"/>
      <c r="AK6" s="93" t="s">
        <v>230</v>
      </c>
      <c r="AL6" s="85" t="b">
        <v>0</v>
      </c>
      <c r="AM6" s="85">
        <v>0</v>
      </c>
      <c r="AN6" s="93" t="s">
        <v>230</v>
      </c>
      <c r="AO6" s="93" t="s">
        <v>233</v>
      </c>
      <c r="AP6" s="85" t="b">
        <v>0</v>
      </c>
      <c r="AQ6" s="93" t="s">
        <v>228</v>
      </c>
      <c r="AR6" s="85" t="s">
        <v>176</v>
      </c>
      <c r="AS6" s="85">
        <v>0</v>
      </c>
      <c r="AT6" s="85">
        <v>0</v>
      </c>
      <c r="AU6" s="85"/>
      <c r="AV6" s="85"/>
      <c r="AW6" s="85"/>
      <c r="AX6" s="85"/>
      <c r="AY6" s="85"/>
      <c r="AZ6" s="85"/>
      <c r="BA6" s="85"/>
      <c r="BB6" s="85"/>
      <c r="BC6">
        <v>1</v>
      </c>
      <c r="BD6" s="84" t="str">
        <f>REPLACE(INDEX(GroupVertices[Group],MATCH(Edges[[#This Row],[Vertex 1]],GroupVertices[Vertex],0)),1,1,"")</f>
        <v>2</v>
      </c>
      <c r="BE6"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312</v>
      </c>
      <c r="BB2" s="3"/>
      <c r="BC2" s="3"/>
    </row>
    <row r="3" spans="1:55" ht="15" customHeight="1">
      <c r="A3" s="50" t="s">
        <v>216</v>
      </c>
      <c r="B3" s="54"/>
      <c r="C3" s="54"/>
      <c r="D3" s="55"/>
      <c r="E3" s="56"/>
      <c r="F3" s="115" t="str">
        <f>HYPERLINK("http://pbs.twimg.com/profile_images/1338363288795680774/-2eea80k_normal.jpg")</f>
        <v>http://pbs.twimg.com/profile_images/1338363288795680774/-2eea80k_normal.jpg</v>
      </c>
      <c r="G3" s="54"/>
      <c r="H3" s="58" t="s">
        <v>216</v>
      </c>
      <c r="I3" s="57"/>
      <c r="J3" s="57"/>
      <c r="K3" s="117" t="s">
        <v>269</v>
      </c>
      <c r="L3" s="60"/>
      <c r="M3" s="61">
        <v>3354.24169921875</v>
      </c>
      <c r="N3" s="61">
        <v>2581.978515625</v>
      </c>
      <c r="O3" s="59"/>
      <c r="P3" s="62"/>
      <c r="Q3" s="62"/>
      <c r="R3" s="51"/>
      <c r="S3" s="51"/>
      <c r="T3" s="51"/>
      <c r="U3" s="51"/>
      <c r="V3" s="52"/>
      <c r="W3" s="52"/>
      <c r="X3" s="53"/>
      <c r="Y3" s="52"/>
      <c r="Z3" s="52"/>
      <c r="AA3" s="63">
        <v>3</v>
      </c>
      <c r="AB3" s="63"/>
      <c r="AC3" s="64"/>
      <c r="AD3" s="84" t="s">
        <v>258</v>
      </c>
      <c r="AE3" s="90" t="s">
        <v>261</v>
      </c>
      <c r="AF3" s="84">
        <v>106</v>
      </c>
      <c r="AG3" s="84">
        <v>67</v>
      </c>
      <c r="AH3" s="84">
        <v>1504</v>
      </c>
      <c r="AI3" s="84">
        <v>5855</v>
      </c>
      <c r="AJ3" s="84"/>
      <c r="AK3" s="84" t="s">
        <v>264</v>
      </c>
      <c r="AL3" s="84" t="s">
        <v>265</v>
      </c>
      <c r="AM3" s="88" t="str">
        <f>HYPERLINK("https://rhotdornn.tumblr.com/")</f>
        <v>https://rhotdornn.tumblr.com/</v>
      </c>
      <c r="AN3" s="84"/>
      <c r="AO3" s="86">
        <v>40869.566469907404</v>
      </c>
      <c r="AP3" s="88" t="str">
        <f>HYPERLINK("https://pbs.twimg.com/profile_banners/418696212/1582798381")</f>
        <v>https://pbs.twimg.com/profile_banners/418696212/1582798381</v>
      </c>
      <c r="AQ3" s="84" t="b">
        <v>1</v>
      </c>
      <c r="AR3" s="84" t="b">
        <v>0</v>
      </c>
      <c r="AS3" s="84" t="b">
        <v>0</v>
      </c>
      <c r="AT3" s="84"/>
      <c r="AU3" s="84">
        <v>1</v>
      </c>
      <c r="AV3" s="88" t="str">
        <f>HYPERLINK("http://abs.twimg.com/images/themes/theme1/bg.png")</f>
        <v>http://abs.twimg.com/images/themes/theme1/bg.png</v>
      </c>
      <c r="AW3" s="84" t="b">
        <v>0</v>
      </c>
      <c r="AX3" s="84" t="s">
        <v>266</v>
      </c>
      <c r="AY3" s="88" t="str">
        <f>HYPERLINK("https://twitter.com/rhotdornn")</f>
        <v>https://twitter.com/rhotdornn</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HYPERLINK("http://pbs.twimg.com/profile_images/1128233241926721536/mSuvrgxx_normal.jpg")</f>
        <v>http://pbs.twimg.com/profile_images/1128233241926721536/mSuvrgxx_normal.jpg</v>
      </c>
      <c r="G4" s="15"/>
      <c r="H4" s="16" t="s">
        <v>214</v>
      </c>
      <c r="I4" s="68"/>
      <c r="J4" s="68"/>
      <c r="K4" s="117" t="s">
        <v>267</v>
      </c>
      <c r="L4" s="95"/>
      <c r="M4" s="96">
        <v>3354.24169921875</v>
      </c>
      <c r="N4" s="96">
        <v>7417.021484375</v>
      </c>
      <c r="O4" s="78"/>
      <c r="P4" s="97"/>
      <c r="Q4" s="97"/>
      <c r="R4" s="98"/>
      <c r="S4" s="98"/>
      <c r="T4" s="98"/>
      <c r="U4" s="98"/>
      <c r="V4" s="53"/>
      <c r="W4" s="53"/>
      <c r="X4" s="53"/>
      <c r="Y4" s="53"/>
      <c r="Z4" s="52"/>
      <c r="AA4" s="81">
        <v>4</v>
      </c>
      <c r="AB4" s="81"/>
      <c r="AC4" s="99"/>
      <c r="AD4" s="84" t="s">
        <v>256</v>
      </c>
      <c r="AE4" s="90" t="s">
        <v>259</v>
      </c>
      <c r="AF4" s="84">
        <v>19</v>
      </c>
      <c r="AG4" s="84">
        <v>84</v>
      </c>
      <c r="AH4" s="84">
        <v>365</v>
      </c>
      <c r="AI4" s="84">
        <v>890</v>
      </c>
      <c r="AJ4" s="84"/>
      <c r="AK4" s="84" t="s">
        <v>262</v>
      </c>
      <c r="AL4" s="84"/>
      <c r="AM4" s="88" t="str">
        <f>HYPERLINK("https://t.co/hMKUQgypue")</f>
        <v>https://t.co/hMKUQgypue</v>
      </c>
      <c r="AN4" s="84"/>
      <c r="AO4" s="86">
        <v>43599.400347222225</v>
      </c>
      <c r="AP4" s="88" t="str">
        <f>HYPERLINK("https://pbs.twimg.com/profile_banners/1128232607961862144/1560341853")</f>
        <v>https://pbs.twimg.com/profile_banners/1128232607961862144/1560341853</v>
      </c>
      <c r="AQ4" s="84" t="b">
        <v>0</v>
      </c>
      <c r="AR4" s="84" t="b">
        <v>0</v>
      </c>
      <c r="AS4" s="84" t="b">
        <v>0</v>
      </c>
      <c r="AT4" s="84"/>
      <c r="AU4" s="84">
        <v>0</v>
      </c>
      <c r="AV4" s="88" t="str">
        <f>HYPERLINK("http://abs.twimg.com/images/themes/theme1/bg.png")</f>
        <v>http://abs.twimg.com/images/themes/theme1/bg.png</v>
      </c>
      <c r="AW4" s="84" t="b">
        <v>0</v>
      </c>
      <c r="AX4" s="84" t="s">
        <v>266</v>
      </c>
      <c r="AY4" s="88" t="str">
        <f>HYPERLINK("https://twitter.com/greatgreyraven")</f>
        <v>https://twitter.com/greatgreyraven</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HYPERLINK("http://pbs.twimg.com/profile_images/1354521526578589702/FqEkhP4-_normal.jpg")</f>
        <v>http://pbs.twimg.com/profile_images/1354521526578589702/FqEkhP4-_normal.jpg</v>
      </c>
      <c r="G5" s="101"/>
      <c r="H5" s="104" t="s">
        <v>215</v>
      </c>
      <c r="I5" s="105"/>
      <c r="J5" s="105"/>
      <c r="K5" s="118" t="s">
        <v>268</v>
      </c>
      <c r="L5" s="106"/>
      <c r="M5" s="107">
        <v>8295.8095703125</v>
      </c>
      <c r="N5" s="107">
        <v>4999.5</v>
      </c>
      <c r="O5" s="108"/>
      <c r="P5" s="109"/>
      <c r="Q5" s="109"/>
      <c r="R5" s="110"/>
      <c r="S5" s="110"/>
      <c r="T5" s="110"/>
      <c r="U5" s="110"/>
      <c r="V5" s="111"/>
      <c r="W5" s="111"/>
      <c r="X5" s="111"/>
      <c r="Y5" s="111"/>
      <c r="Z5" s="112"/>
      <c r="AA5" s="113">
        <v>5</v>
      </c>
      <c r="AB5" s="113"/>
      <c r="AC5" s="114"/>
      <c r="AD5" s="84" t="s">
        <v>257</v>
      </c>
      <c r="AE5" s="90" t="s">
        <v>260</v>
      </c>
      <c r="AF5" s="84">
        <v>34</v>
      </c>
      <c r="AG5" s="84">
        <v>8</v>
      </c>
      <c r="AH5" s="84">
        <v>22</v>
      </c>
      <c r="AI5" s="84">
        <v>5</v>
      </c>
      <c r="AJ5" s="84"/>
      <c r="AK5" s="84" t="s">
        <v>263</v>
      </c>
      <c r="AL5" s="84"/>
      <c r="AM5" s="84"/>
      <c r="AN5" s="84"/>
      <c r="AO5" s="86">
        <v>44223.59480324074</v>
      </c>
      <c r="AP5" s="88" t="str">
        <f>HYPERLINK("https://pbs.twimg.com/profile_banners/1354433033580011521/1611777648")</f>
        <v>https://pbs.twimg.com/profile_banners/1354433033580011521/1611777648</v>
      </c>
      <c r="AQ5" s="84" t="b">
        <v>1</v>
      </c>
      <c r="AR5" s="84" t="b">
        <v>0</v>
      </c>
      <c r="AS5" s="84" t="b">
        <v>0</v>
      </c>
      <c r="AT5" s="84"/>
      <c r="AU5" s="84">
        <v>0</v>
      </c>
      <c r="AV5" s="84"/>
      <c r="AW5" s="84" t="b">
        <v>0</v>
      </c>
      <c r="AX5" s="84" t="s">
        <v>266</v>
      </c>
      <c r="AY5" s="88" t="str">
        <f>HYPERLINK("https://twitter.com/limitedequity")</f>
        <v>https://twitter.com/limitedequity</v>
      </c>
      <c r="AZ5" s="84" t="s">
        <v>66</v>
      </c>
      <c r="BA5" s="84" t="str">
        <f>REPLACE(INDEX(GroupVertices[Group],MATCH(Vertices[[#This Row],[Vertex]],GroupVertices[Vertex],0)),1,1,"")</f>
        <v>2</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3" t="s">
        <v>308</v>
      </c>
      <c r="B3" s="121" t="s">
        <v>310</v>
      </c>
      <c r="C3" s="121" t="s">
        <v>56</v>
      </c>
      <c r="D3" s="119"/>
      <c r="E3" s="15"/>
      <c r="F3" s="16" t="s">
        <v>308</v>
      </c>
      <c r="G3" s="78"/>
      <c r="H3" s="78"/>
      <c r="I3" s="120">
        <v>3</v>
      </c>
      <c r="J3" s="65"/>
      <c r="K3" s="51">
        <v>2</v>
      </c>
      <c r="L3" s="51">
        <v>1</v>
      </c>
      <c r="M3" s="51">
        <v>2</v>
      </c>
      <c r="N3" s="51">
        <v>3</v>
      </c>
      <c r="O3" s="51">
        <v>1</v>
      </c>
      <c r="P3" s="52">
        <v>0</v>
      </c>
      <c r="Q3" s="52">
        <v>0</v>
      </c>
      <c r="R3" s="51">
        <v>1</v>
      </c>
      <c r="S3" s="51">
        <v>0</v>
      </c>
      <c r="T3" s="51">
        <v>2</v>
      </c>
      <c r="U3" s="51">
        <v>3</v>
      </c>
      <c r="V3" s="51">
        <v>1</v>
      </c>
      <c r="W3" s="52">
        <v>0.5</v>
      </c>
      <c r="X3" s="52">
        <v>0.5</v>
      </c>
      <c r="Y3" s="84" t="s">
        <v>317</v>
      </c>
    </row>
    <row r="4" spans="1:25" ht="15">
      <c r="A4" s="83" t="s">
        <v>309</v>
      </c>
      <c r="B4" s="121" t="s">
        <v>311</v>
      </c>
      <c r="C4" s="121" t="s">
        <v>56</v>
      </c>
      <c r="D4" s="119"/>
      <c r="E4" s="15"/>
      <c r="F4" s="16" t="s">
        <v>309</v>
      </c>
      <c r="G4" s="78"/>
      <c r="H4" s="78"/>
      <c r="I4" s="120">
        <v>4</v>
      </c>
      <c r="J4" s="81"/>
      <c r="K4" s="51">
        <v>1</v>
      </c>
      <c r="L4" s="51">
        <v>1</v>
      </c>
      <c r="M4" s="51">
        <v>0</v>
      </c>
      <c r="N4" s="51">
        <v>1</v>
      </c>
      <c r="O4" s="51">
        <v>1</v>
      </c>
      <c r="P4" s="52" t="s">
        <v>315</v>
      </c>
      <c r="Q4" s="52" t="s">
        <v>315</v>
      </c>
      <c r="R4" s="51">
        <v>1</v>
      </c>
      <c r="S4" s="51">
        <v>1</v>
      </c>
      <c r="T4" s="51">
        <v>1</v>
      </c>
      <c r="U4" s="51">
        <v>1</v>
      </c>
      <c r="V4" s="51">
        <v>0</v>
      </c>
      <c r="W4" s="52">
        <v>0</v>
      </c>
      <c r="X4" s="52" t="s">
        <v>315</v>
      </c>
      <c r="Y4" s="84" t="s">
        <v>317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308</v>
      </c>
      <c r="B2" s="90" t="s">
        <v>214</v>
      </c>
      <c r="C2" s="84">
        <f>VLOOKUP(GroupVertices[[#This Row],[Vertex]],Vertices[],MATCH("ID",Vertices[[#Headers],[Vertex]:[Vertex Group]],0),FALSE)</f>
        <v>4</v>
      </c>
    </row>
    <row r="3" spans="1:3" ht="15">
      <c r="A3" s="85" t="s">
        <v>308</v>
      </c>
      <c r="B3" s="90" t="s">
        <v>216</v>
      </c>
      <c r="C3" s="84">
        <f>VLOOKUP(GroupVertices[[#This Row],[Vertex]],Vertices[],MATCH("ID",Vertices[[#Headers],[Vertex]:[Vertex Group]],0),FALSE)</f>
        <v>3</v>
      </c>
    </row>
    <row r="4" spans="1:3" ht="15">
      <c r="A4" s="85" t="s">
        <v>309</v>
      </c>
      <c r="B4" s="90" t="s">
        <v>215</v>
      </c>
      <c r="C4" s="84">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313</v>
      </c>
      <c r="BE2" s="13" t="s">
        <v>314</v>
      </c>
    </row>
    <row r="3" spans="1:57" ht="15" customHeight="1">
      <c r="A3" s="83" t="s">
        <v>216</v>
      </c>
      <c r="B3" s="83" t="s">
        <v>216</v>
      </c>
      <c r="C3" s="54"/>
      <c r="D3" s="55"/>
      <c r="E3" s="67"/>
      <c r="F3" s="56"/>
      <c r="G3" s="54"/>
      <c r="H3" s="58"/>
      <c r="I3" s="57"/>
      <c r="J3" s="57"/>
      <c r="K3" s="36" t="s">
        <v>65</v>
      </c>
      <c r="L3" s="63">
        <v>3</v>
      </c>
      <c r="M3" s="63"/>
      <c r="N3" s="64"/>
      <c r="O3" s="84" t="s">
        <v>176</v>
      </c>
      <c r="P3" s="86">
        <v>44099.75959490741</v>
      </c>
      <c r="Q3" s="84" t="s">
        <v>221</v>
      </c>
      <c r="R3" s="88" t="str">
        <f aca="true" t="shared" si="0" ref="R3:R6">HYPERLINK("https://aerslaent.carrd.co/")</f>
        <v>https://aerslaent.carrd.co/</v>
      </c>
      <c r="S3" s="84" t="s">
        <v>222</v>
      </c>
      <c r="T3" s="90" t="s">
        <v>223</v>
      </c>
      <c r="U3" s="84"/>
      <c r="V3" s="88" t="str">
        <f>HYPERLINK("http://pbs.twimg.com/profile_images/1338363288795680774/-2eea80k_normal.jpg")</f>
        <v>http://pbs.twimg.com/profile_images/1338363288795680774/-2eea80k_normal.jpg</v>
      </c>
      <c r="W3" s="86">
        <v>44099.75959490741</v>
      </c>
      <c r="X3" s="91">
        <v>44099</v>
      </c>
      <c r="Y3" s="90" t="s">
        <v>226</v>
      </c>
      <c r="Z3" s="88" t="str">
        <f>HYPERLINK("https://twitter.com/#!/rhotdornn/status/1309556729127067649")</f>
        <v>https://twitter.com/#!/rhotdornn/status/1309556729127067649</v>
      </c>
      <c r="AA3" s="84"/>
      <c r="AB3" s="84"/>
      <c r="AC3" s="90" t="s">
        <v>229</v>
      </c>
      <c r="AD3" s="84"/>
      <c r="AE3" s="84" t="b">
        <v>0</v>
      </c>
      <c r="AF3" s="84">
        <v>12</v>
      </c>
      <c r="AG3" s="90" t="s">
        <v>230</v>
      </c>
      <c r="AH3" s="84" t="b">
        <v>0</v>
      </c>
      <c r="AI3" s="84" t="s">
        <v>231</v>
      </c>
      <c r="AJ3" s="84"/>
      <c r="AK3" s="90" t="s">
        <v>230</v>
      </c>
      <c r="AL3" s="84" t="b">
        <v>0</v>
      </c>
      <c r="AM3" s="84">
        <v>4</v>
      </c>
      <c r="AN3" s="90" t="s">
        <v>230</v>
      </c>
      <c r="AO3" s="90" t="s">
        <v>232</v>
      </c>
      <c r="AP3" s="84" t="b">
        <v>0</v>
      </c>
      <c r="AQ3" s="90" t="s">
        <v>229</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44573.291238425925</v>
      </c>
      <c r="Q4" s="85" t="s">
        <v>219</v>
      </c>
      <c r="R4" s="89" t="str">
        <f t="shared" si="0"/>
        <v>https://aerslaent.carrd.co/</v>
      </c>
      <c r="S4" s="85"/>
      <c r="T4" s="85"/>
      <c r="U4" s="85"/>
      <c r="V4" s="89" t="str">
        <f>HYPERLINK("http://pbs.twimg.com/profile_images/1128233241926721536/mSuvrgxx_normal.jpg")</f>
        <v>http://pbs.twimg.com/profile_images/1128233241926721536/mSuvrgxx_normal.jpg</v>
      </c>
      <c r="W4" s="87">
        <v>44573.291238425925</v>
      </c>
      <c r="X4" s="92">
        <v>44573</v>
      </c>
      <c r="Y4" s="93" t="s">
        <v>224</v>
      </c>
      <c r="Z4" s="89" t="str">
        <f>HYPERLINK("https://twitter.com/#!/greatgreyraven/status/1481158851634565127")</f>
        <v>https://twitter.com/#!/greatgreyraven/status/1481158851634565127</v>
      </c>
      <c r="AA4" s="85"/>
      <c r="AB4" s="85"/>
      <c r="AC4" s="93" t="s">
        <v>227</v>
      </c>
      <c r="AD4" s="85"/>
      <c r="AE4" s="85" t="b">
        <v>0</v>
      </c>
      <c r="AF4" s="85">
        <v>0</v>
      </c>
      <c r="AG4" s="93" t="s">
        <v>230</v>
      </c>
      <c r="AH4" s="85" t="b">
        <v>0</v>
      </c>
      <c r="AI4" s="85" t="s">
        <v>231</v>
      </c>
      <c r="AJ4" s="85"/>
      <c r="AK4" s="93" t="s">
        <v>230</v>
      </c>
      <c r="AL4" s="85" t="b">
        <v>0</v>
      </c>
      <c r="AM4" s="85">
        <v>4</v>
      </c>
      <c r="AN4" s="93" t="s">
        <v>229</v>
      </c>
      <c r="AO4" s="93" t="s">
        <v>232</v>
      </c>
      <c r="AP4" s="85" t="b">
        <v>0</v>
      </c>
      <c r="AQ4" s="93" t="s">
        <v>229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44573.291238425925</v>
      </c>
      <c r="Q5" s="85" t="s">
        <v>219</v>
      </c>
      <c r="R5" s="89" t="str">
        <f t="shared" si="0"/>
        <v>https://aerslaent.carrd.co/</v>
      </c>
      <c r="S5" s="85"/>
      <c r="T5" s="85"/>
      <c r="U5" s="85"/>
      <c r="V5" s="89" t="str">
        <f>HYPERLINK("http://pbs.twimg.com/profile_images/1128233241926721536/mSuvrgxx_normal.jpg")</f>
        <v>http://pbs.twimg.com/profile_images/1128233241926721536/mSuvrgxx_normal.jpg</v>
      </c>
      <c r="W5" s="87">
        <v>44573.291238425925</v>
      </c>
      <c r="X5" s="92">
        <v>44573</v>
      </c>
      <c r="Y5" s="93" t="s">
        <v>224</v>
      </c>
      <c r="Z5" s="89" t="str">
        <f>HYPERLINK("https://twitter.com/#!/greatgreyraven/status/1481158851634565127")</f>
        <v>https://twitter.com/#!/greatgreyraven/status/1481158851634565127</v>
      </c>
      <c r="AA5" s="85"/>
      <c r="AB5" s="85"/>
      <c r="AC5" s="93" t="s">
        <v>227</v>
      </c>
      <c r="AD5" s="85"/>
      <c r="AE5" s="85" t="b">
        <v>0</v>
      </c>
      <c r="AF5" s="85">
        <v>0</v>
      </c>
      <c r="AG5" s="93" t="s">
        <v>230</v>
      </c>
      <c r="AH5" s="85" t="b">
        <v>0</v>
      </c>
      <c r="AI5" s="85" t="s">
        <v>231</v>
      </c>
      <c r="AJ5" s="85"/>
      <c r="AK5" s="93" t="s">
        <v>230</v>
      </c>
      <c r="AL5" s="85" t="b">
        <v>0</v>
      </c>
      <c r="AM5" s="85">
        <v>4</v>
      </c>
      <c r="AN5" s="93" t="s">
        <v>229</v>
      </c>
      <c r="AO5" s="93" t="s">
        <v>232</v>
      </c>
      <c r="AP5" s="85" t="b">
        <v>0</v>
      </c>
      <c r="AQ5" s="93" t="s">
        <v>229</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44578.61324074074</v>
      </c>
      <c r="Q6" s="85" t="s">
        <v>220</v>
      </c>
      <c r="R6" s="89" t="str">
        <f t="shared" si="0"/>
        <v>https://aerslaent.carrd.co/</v>
      </c>
      <c r="S6" s="85"/>
      <c r="T6" s="85"/>
      <c r="U6" s="89" t="str">
        <f>HYPERLINK("https://pbs.twimg.com/media/FJT8MfjWYAAc69H.jpg")</f>
        <v>https://pbs.twimg.com/media/FJT8MfjWYAAc69H.jpg</v>
      </c>
      <c r="V6" s="89" t="str">
        <f>HYPERLINK("https://pbs.twimg.com/media/FJT8MfjWYAAc69H.jpg")</f>
        <v>https://pbs.twimg.com/media/FJT8MfjWYAAc69H.jpg</v>
      </c>
      <c r="W6" s="87">
        <v>44578.61324074074</v>
      </c>
      <c r="X6" s="92">
        <v>44578</v>
      </c>
      <c r="Y6" s="93" t="s">
        <v>225</v>
      </c>
      <c r="Z6" s="89" t="str">
        <f>HYPERLINK("https://twitter.com/#!/limitedequity/status/1483087480987471874")</f>
        <v>https://twitter.com/#!/limitedequity/status/1483087480987471874</v>
      </c>
      <c r="AA6" s="85"/>
      <c r="AB6" s="85"/>
      <c r="AC6" s="93" t="s">
        <v>228</v>
      </c>
      <c r="AD6" s="85"/>
      <c r="AE6" s="85" t="b">
        <v>0</v>
      </c>
      <c r="AF6" s="85">
        <v>0</v>
      </c>
      <c r="AG6" s="93" t="s">
        <v>230</v>
      </c>
      <c r="AH6" s="85" t="b">
        <v>0</v>
      </c>
      <c r="AI6" s="85" t="s">
        <v>231</v>
      </c>
      <c r="AJ6" s="85"/>
      <c r="AK6" s="93" t="s">
        <v>230</v>
      </c>
      <c r="AL6" s="85" t="b">
        <v>0</v>
      </c>
      <c r="AM6" s="85">
        <v>0</v>
      </c>
      <c r="AN6" s="93" t="s">
        <v>230</v>
      </c>
      <c r="AO6" s="93" t="s">
        <v>233</v>
      </c>
      <c r="AP6" s="85" t="b">
        <v>0</v>
      </c>
      <c r="AQ6" s="93" t="s">
        <v>228</v>
      </c>
      <c r="AR6" s="85" t="s">
        <v>176</v>
      </c>
      <c r="AS6" s="85">
        <v>0</v>
      </c>
      <c r="AT6" s="85">
        <v>0</v>
      </c>
      <c r="AU6" s="85"/>
      <c r="AV6" s="85"/>
      <c r="AW6" s="85"/>
      <c r="AX6" s="85"/>
      <c r="AY6" s="85"/>
      <c r="AZ6" s="85"/>
      <c r="BA6" s="85"/>
      <c r="BB6" s="85"/>
      <c r="BC6">
        <v>1</v>
      </c>
      <c r="BD6" s="84" t="str">
        <f>REPLACE(INDEX(GroupVertices[Group],MATCH(Edges11[[#This Row],[Vertex 1]],GroupVertices[Vertex],0)),1,1,"")</f>
        <v>2</v>
      </c>
      <c r="BE6"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v>
      </c>
      <c r="K7" s="13" t="s">
        <v>273</v>
      </c>
    </row>
    <row r="8" spans="1:11" ht="409.5">
      <c r="A8"/>
      <c r="B8">
        <v>2</v>
      </c>
      <c r="C8">
        <v>2</v>
      </c>
      <c r="D8" t="s">
        <v>61</v>
      </c>
      <c r="E8" t="s">
        <v>61</v>
      </c>
      <c r="H8" t="s">
        <v>73</v>
      </c>
      <c r="J8" t="s">
        <v>274</v>
      </c>
      <c r="K8" s="13" t="s">
        <v>275</v>
      </c>
    </row>
    <row r="9" spans="1:11" ht="409.5">
      <c r="A9"/>
      <c r="B9">
        <v>3</v>
      </c>
      <c r="C9">
        <v>4</v>
      </c>
      <c r="D9" t="s">
        <v>62</v>
      </c>
      <c r="E9" t="s">
        <v>62</v>
      </c>
      <c r="H9" t="s">
        <v>74</v>
      </c>
      <c r="J9" t="s">
        <v>276</v>
      </c>
      <c r="K9" s="13" t="s">
        <v>277</v>
      </c>
    </row>
    <row r="10" spans="1:11" ht="409.5">
      <c r="A10"/>
      <c r="B10">
        <v>4</v>
      </c>
      <c r="D10" t="s">
        <v>63</v>
      </c>
      <c r="E10" t="s">
        <v>63</v>
      </c>
      <c r="H10" t="s">
        <v>75</v>
      </c>
      <c r="J10" t="s">
        <v>278</v>
      </c>
      <c r="K10" s="13" t="s">
        <v>279</v>
      </c>
    </row>
    <row r="11" spans="1:11" ht="15">
      <c r="A11"/>
      <c r="B11">
        <v>5</v>
      </c>
      <c r="D11" t="s">
        <v>46</v>
      </c>
      <c r="E11">
        <v>1</v>
      </c>
      <c r="H11" t="s">
        <v>76</v>
      </c>
      <c r="J11" t="s">
        <v>280</v>
      </c>
      <c r="K11" t="s">
        <v>281</v>
      </c>
    </row>
    <row r="12" spans="1:11" ht="15">
      <c r="A12"/>
      <c r="B12"/>
      <c r="D12" t="s">
        <v>64</v>
      </c>
      <c r="E12">
        <v>2</v>
      </c>
      <c r="H12">
        <v>0</v>
      </c>
      <c r="J12" t="s">
        <v>282</v>
      </c>
      <c r="K12" t="s">
        <v>283</v>
      </c>
    </row>
    <row r="13" spans="1:11" ht="15">
      <c r="A13"/>
      <c r="B13"/>
      <c r="D13">
        <v>1</v>
      </c>
      <c r="E13">
        <v>3</v>
      </c>
      <c r="H13">
        <v>1</v>
      </c>
      <c r="J13" t="s">
        <v>284</v>
      </c>
      <c r="K13" t="s">
        <v>285</v>
      </c>
    </row>
    <row r="14" spans="4:11" ht="15">
      <c r="D14">
        <v>2</v>
      </c>
      <c r="E14">
        <v>4</v>
      </c>
      <c r="H14">
        <v>2</v>
      </c>
      <c r="J14" t="s">
        <v>286</v>
      </c>
      <c r="K14" t="s">
        <v>287</v>
      </c>
    </row>
    <row r="15" spans="4:11" ht="15">
      <c r="D15">
        <v>3</v>
      </c>
      <c r="E15">
        <v>5</v>
      </c>
      <c r="H15">
        <v>3</v>
      </c>
      <c r="J15" t="s">
        <v>288</v>
      </c>
      <c r="K15" t="s">
        <v>289</v>
      </c>
    </row>
    <row r="16" spans="4:11" ht="15">
      <c r="D16">
        <v>4</v>
      </c>
      <c r="E16">
        <v>6</v>
      </c>
      <c r="H16">
        <v>4</v>
      </c>
      <c r="J16" t="s">
        <v>290</v>
      </c>
      <c r="K16" t="s">
        <v>291</v>
      </c>
    </row>
    <row r="17" spans="4:11" ht="15">
      <c r="D17">
        <v>5</v>
      </c>
      <c r="E17">
        <v>7</v>
      </c>
      <c r="H17">
        <v>5</v>
      </c>
      <c r="J17" t="s">
        <v>292</v>
      </c>
      <c r="K17" t="s">
        <v>293</v>
      </c>
    </row>
    <row r="18" spans="4:11" ht="15">
      <c r="D18">
        <v>6</v>
      </c>
      <c r="E18">
        <v>8</v>
      </c>
      <c r="H18">
        <v>6</v>
      </c>
      <c r="J18" t="s">
        <v>294</v>
      </c>
      <c r="K18" t="s">
        <v>295</v>
      </c>
    </row>
    <row r="19" spans="4:11" ht="15">
      <c r="D19">
        <v>7</v>
      </c>
      <c r="E19">
        <v>9</v>
      </c>
      <c r="H19">
        <v>7</v>
      </c>
      <c r="J19" t="s">
        <v>296</v>
      </c>
      <c r="K19" t="s">
        <v>297</v>
      </c>
    </row>
    <row r="20" spans="4:11" ht="15">
      <c r="D20">
        <v>8</v>
      </c>
      <c r="H20">
        <v>8</v>
      </c>
      <c r="J20" t="s">
        <v>298</v>
      </c>
      <c r="K20" t="s">
        <v>299</v>
      </c>
    </row>
    <row r="21" spans="4:11" ht="409.5">
      <c r="D21">
        <v>9</v>
      </c>
      <c r="H21">
        <v>9</v>
      </c>
      <c r="J21" t="s">
        <v>300</v>
      </c>
      <c r="K21" s="13" t="s">
        <v>301</v>
      </c>
    </row>
    <row r="22" spans="4:11" ht="409.5">
      <c r="D22">
        <v>10</v>
      </c>
      <c r="J22" t="s">
        <v>302</v>
      </c>
      <c r="K22" s="13" t="s">
        <v>303</v>
      </c>
    </row>
    <row r="23" spans="4:11" ht="409.5">
      <c r="D23">
        <v>11</v>
      </c>
      <c r="J23" t="s">
        <v>304</v>
      </c>
      <c r="K23" s="13" t="s">
        <v>325</v>
      </c>
    </row>
    <row r="24" spans="10:11" ht="409.5">
      <c r="J24" t="s">
        <v>305</v>
      </c>
      <c r="K24" s="13" t="s">
        <v>324</v>
      </c>
    </row>
    <row r="25" spans="10:11" ht="15">
      <c r="J25" t="s">
        <v>306</v>
      </c>
      <c r="K25" t="b">
        <v>0</v>
      </c>
    </row>
    <row r="26" spans="10:11" ht="15">
      <c r="J26" t="s">
        <v>322</v>
      </c>
      <c r="K26" t="s">
        <v>323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319</v>
      </c>
      <c r="B25" t="s">
        <v>318</v>
      </c>
    </row>
    <row r="26" spans="1:2" ht="15">
      <c r="A26" s="123">
        <v>44099.75959490741</v>
      </c>
      <c r="B26" s="3">
        <v>1</v>
      </c>
    </row>
    <row r="27" spans="1:2" ht="15">
      <c r="A27" s="123">
        <v>44573.291238425925</v>
      </c>
      <c r="B27" s="3">
        <v>2</v>
      </c>
    </row>
    <row r="28" spans="1:2" ht="15">
      <c r="A28" s="123">
        <v>44578.61324074074</v>
      </c>
      <c r="B28" s="3">
        <v>1</v>
      </c>
    </row>
    <row r="29" spans="1:2" ht="15">
      <c r="A29" s="123" t="s">
        <v>320</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2022-01-21T01:35:35Z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