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<sst xmlns="http://schemas.openxmlformats.org/spreadsheetml/2006/main" count="472" uniqueCount="308">
  <si>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</si>
  <si>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</si>
  <si>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</si>
  <si>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</si>
  <si>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</si>
  <si>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</si>
  <si>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</si>
  <si>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</si>
  <si>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</si>
  <si>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</si>
  <si>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</si>
  <si>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</si>
  <si>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</si>
  <si>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</si>
  <si>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</si>
  <si>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</si>
  <si>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</si>
  <si>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</si>
  <si>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</si>
  <si>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</si>
  <si>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</si>
  <si>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</si>
  <si>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</si>
  <si>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</si>
  <si>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</si>
  <si>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</si>
  <si>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</si>
  <si>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</si>
  <si>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</si>
  <si>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</si>
  <si>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</si>
  <si>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</si>
  <si>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</si>
  <si>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</si>
  <si>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</si>
  <si>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</si>
  <si>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</si>
  <si>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</si>
  <si>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</si>
  <si>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</si>
  <si>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</si>
  <si>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</si>
  <si>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</si>
  <si>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</si>
  <si>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</si>
  <si>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</si>
  <si>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</si>
  <si>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</si>
  <si>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</si>
  <si>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</si>
  <si>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</si>
  <si>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</si>
  <si>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</si>
  <si>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</si>
  <si>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</si>
  <si>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</si>
  <si>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</si>
  <si>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</si>
  <si>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</si>
  <si>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</si>
  <si>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</si>
  <si>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</si>
  <si>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</si>
  <si>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</si>
  <si>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</si>
  <si>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</si>
  <si>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</si>
  <si>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</si>
  <si>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</si>
  <si>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</si>
  <si>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</si>
  <si>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</si>
  <si>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</si>
  <si>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</si>
  <si>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</si>
  <si>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</si>
  <si>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</si>
  <si>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</si>
  <si>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</si>
  <si>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</si>
  <si>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</si>
  <si>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</si>
  <si>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</si>
  <si>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</si>
  <si>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</si>
  <si>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</si>
  <si>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</si>
  <si>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</si>
  <si>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</si>
  <si>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</si>
  <si>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</si>
  <si>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</si>
  <si>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</si>
  <si>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</si>
  <si>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</si>
  <si>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</si>
  <si>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</si>
  <si>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</si>
  <si>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</si>
  <si>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</si>
  <si>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</si>
  <si>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</si>
  <si>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</si>
  <si>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</si>
  <si>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</si>
  <si>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</si>
  <si>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</si>
  <si>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</si>
  <si>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</si>
  <si>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</si>
  <si>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</si>
  <si>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</si>
  <si>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</si>
  <si>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</si>
  <si>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</si>
  <si>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</si>
  <si>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</si>
  <si>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</si>
  <si>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</si>
  <si>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</si>
  <si>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</si>
  <si>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</si>
  <si>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</si>
  <si>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</si>
  <si>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</si>
  <si>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</si>
  <si>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</si>
  <si>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</si>
  <si>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</si>
  <si>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</si>
  <si>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</si>
  <si>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</si>
  <si>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</si>
  <si>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</si>
  <si>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</si>
  <si>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</si>
  <si>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</si>
  <si>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</si>
  <si>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</si>
  <si>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</si>
  <si>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</si>
  <si>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</si>
  <si>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</si>
  <si>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</si>
  <si>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</si>
  <si>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</si>
  <si>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</si>
  <si>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</si>
  <si>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</si>
  <si>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</si>
  <si>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</si>
  <si>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</si>
  <si>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</si>
  <si>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</si>
  <si>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</si>
  <si>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</si>
  <si>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</si>
  <si>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</si>
  <si>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</si>
  <si>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</si>
  <si>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</si>
  <si>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</si>
  <si>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</si>
  <si>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</si>
  <si>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</si>
  <si>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</si>
  <si>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</si>
  <si>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</si>
  <si>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</si>
  <si>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</si>
  <si>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</si>
  <si>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</si>
  <si>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</si>
  <si>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</si>
  <si>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</si>
  <si>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</si>
  <si>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</si>
  <si>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</si>
  <si>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</si>
  <si>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</si>
  <si>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</si>
  <si>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</si>
  <si>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</si>
  <si>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</si>
  <si>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</si>
  <si>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</si>
  <si>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</si>
  <si>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</si>
  <si>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</si>
  <si>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</si>
  <si>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</si>
  <si>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</si>
  <si>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</si>
  <si>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</si>
  <si>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</si>
  <si>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</si>
  <si>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</si>
  <si>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</si>
  <si>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</si>
  <si>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</si>
  <si>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</si>
  <si>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</si>
  <si>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</si>
  <si>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</si>
  <si>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</si>
  <si>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</si>
  <si>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</si>
  <si>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</si>
  <si>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</si>
  <si>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</si>
  <si>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</si>
  <si>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</si>
  <si>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</si>
  <si>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</si>
  <si>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</si>
  <si>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Thanks to the Treat-ON® Automation System that we developed with the "Know-How," we intend to use water more efficiently; we go beyond traditional systems and control the product dosage with "Trace Element Technology". 
#GREENChemicals #chemistryforfuture #chemicalproducts https://t.co/SPabqYVnze</t>
  </si>
  <si>
    <t>Suyun daha verimli kullanılması hedefiyle sahip olduğumuz “Know-How” ile geliştirdiğimiz Treat-ON® Otomasyon Sistemi sayesinde geleneksel sistemlerin ötesine geçip, ürünlerin dozaj miktarını “İz Element Teknolojisi” ile kontrol ediyoruz. 
#GREENChemicals #chemistryforfuture https://t.co/QCgbFhLuw1</t>
  </si>
  <si>
    <t>greenchemicals chemistryforfuture chemicalproducts</t>
  </si>
  <si>
    <t>greenchemicals chemistryforfuture</t>
  </si>
  <si>
    <t>14:46:24</t>
  </si>
  <si>
    <t>14:45:55</t>
  </si>
  <si>
    <t>1596153335761240065</t>
  </si>
  <si>
    <t>1596153210682621952</t>
  </si>
  <si>
    <t/>
  </si>
  <si>
    <t>en</t>
  </si>
  <si>
    <t>tr</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</si>
  <si>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</si>
  <si>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</si>
  <si>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</si>
  <si>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</si>
  <si>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</si>
  <si>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</si>
  <si>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</si>
  <si>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</si>
  <si>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</si>
  <si>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</si>
  <si>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</si>
  <si>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</si>
  <si>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</si>
  <si>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</si>
  <si>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</si>
  <si>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</si>
  <si>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</si>
  <si>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</si>
  <si>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</si>
  <si>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</si>
  <si>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</si>
  <si>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</si>
  <si>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</si>
  <si>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</si>
  <si>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954301852404932608</t>
  </si>
  <si>
    <t>Kimyasal ürün ve teknik hizmet şirketi</t>
  </si>
  <si>
    <t>Kocaeli, Türkiye</t>
  </si>
  <si>
    <t>Open Twitter Page for This Person</t>
  </si>
  <si>
    <t>chemicalsgreen
Thanks to the Treat-ON® Automation
System that we developed with the
"Know-How," we intend to use water
more efficiently; we go beyond
traditional systems and control
the product dosage with "Trace
Element Technology".  #GREENChemicals
#chemistryforfuture #chemicalproducts
https://t.co/SPabqYVnze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</si>
  <si>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</si>
  <si>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</si>
  <si>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</si>
  <si>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</si>
  <si>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</si>
  <si>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</si>
  <si>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</si>
  <si>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</si>
  <si>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</si>
  <si>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</si>
  <si>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</si>
  <si>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</si>
  <si>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</si>
  <si>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</si>
  <si>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</si>
  <si>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</si>
  <si>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</si>
  <si>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</si>
  <si>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</si>
  <si>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</si>
  <si>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</si>
  <si>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</si>
  <si>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</si>
  <si>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</si>
  <si>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</si>
  <si>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</si>
  <si>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</si>
  <si>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</si>
  <si>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</si>
  <si>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</si>
  <si>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</si>
  <si>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</si>
  <si>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</si>
  <si>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</si>
  <si>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</si>
  <si>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</si>
  <si>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</si>
  <si>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</si>
  <si>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</si>
  <si>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</si>
  <si>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</si>
  <si>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</si>
  <si>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</si>
  <si>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</si>
  <si>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</si>
  <si>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Count of Tweet Date (UTC)</t>
  </si>
  <si>
    <t>Row Labels</t>
  </si>
  <si>
    <t>Grand Total</t>
  </si>
  <si>
    <t>128, 128, 128</t>
  </si>
  <si>
    <t>Autofill Workbook Results</t>
  </si>
  <si>
    <t>Edge Weight▓2▓2▓0▓True▓Gray▓Red▓▓Edge Weight▓2▓2▓0▓3▓10▓False▓Edge Weight▓2▓2▓0▓35▓12▓False▓▓0▓0▓0▓True▓Black▓Black▓▓▓0▓0▓0▓0▓0▓False▓▓0▓0▓0▓0▓0▓False▓▓0▓0▓0▓0▓0▓False▓▓0▓0▓0▓0▓0▓False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</si>
  <si>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06 December 2022 at 03:45 UTC.
The requested start date was Tuesday, 06 December 2022 at 01:01 UTC and the maximum number of days (going backward) was 14.
The maximum number of tweets collected was 7,500.
The tweets in the network were tweeted over the 0-minute period from Friday, 25 November 2022 at 14:45 UTC to Friday, 25 November 2022 at 14:46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</si>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</sst>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236207"/>
        <c:axId val="18363816"/>
      </c:barChart>
      <c:catAx>
        <c:axId val="542362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363816"/>
        <c:crosses val="autoZero"/>
        <c:auto val="1"/>
        <c:lblOffset val="100"/>
        <c:noMultiLvlLbl val="0"/>
      </c:catAx>
      <c:valAx>
        <c:axId val="1836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236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11/25/2022 14:45</c:v>
                </c:pt>
                <c:pt idx="1">
                  <c:v>11/25/2022 14:46</c:v>
                </c:pt>
              </c:strCache>
            </c:strRef>
          </c:cat>
          <c:val>
            <c:numRef>
              <c:f>'Time Series'!$B$26:$B$28</c:f>
              <c:numCache>
                <c:formatCode>General</c:formatCode>
                <c:ptCount val="2"/>
                <c:pt idx="0">
                  <c:v>1</c:v>
                </c:pt>
                <c:pt idx="1">
                  <c:v>1</c:v>
                </c:pt>
              </c:numCache>
            </c:numRef>
          </c:val>
        </c:ser>
        <c:axId val="22121785"/>
        <c:axId val="64878338"/>
      </c:barChart>
      <c:catAx>
        <c:axId val="22121785"/>
        <c:scaling>
          <c:orientation val="minMax"/>
        </c:scaling>
        <c:axPos val="b"/>
        <c:delete val="0"/>
        <c:numFmt formatCode="General" sourceLinked="1"/>
        <c:majorTickMark val="out"/>
        <c:minorTickMark val="none"/>
        <c:tickLblPos val="nextTo"/>
        <c:crossAx val="64878338"/>
        <c:crosses val="autoZero"/>
        <c:auto val="1"/>
        <c:lblOffset val="100"/>
        <c:noMultiLvlLbl val="0"/>
      </c:catAx>
      <c:valAx>
        <c:axId val="64878338"/>
        <c:scaling>
          <c:orientation val="minMax"/>
        </c:scaling>
        <c:axPos val="l"/>
        <c:majorGridlines/>
        <c:delete val="0"/>
        <c:numFmt formatCode="General" sourceLinked="1"/>
        <c:majorTickMark val="out"/>
        <c:minorTickMark val="none"/>
        <c:tickLblPos val="nextTo"/>
        <c:crossAx val="2212178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056617"/>
        <c:axId val="11074098"/>
      </c:barChart>
      <c:catAx>
        <c:axId val="3105661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074098"/>
        <c:crosses val="autoZero"/>
        <c:auto val="1"/>
        <c:lblOffset val="100"/>
        <c:noMultiLvlLbl val="0"/>
      </c:catAx>
      <c:valAx>
        <c:axId val="11074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56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558019"/>
        <c:axId val="24586716"/>
      </c:barChart>
      <c:catAx>
        <c:axId val="325580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586716"/>
        <c:crosses val="autoZero"/>
        <c:auto val="1"/>
        <c:lblOffset val="100"/>
        <c:noMultiLvlLbl val="0"/>
      </c:catAx>
      <c:valAx>
        <c:axId val="24586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580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953853"/>
        <c:axId val="45366950"/>
      </c:barChart>
      <c:catAx>
        <c:axId val="1995385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366950"/>
        <c:crosses val="autoZero"/>
        <c:auto val="1"/>
        <c:lblOffset val="100"/>
        <c:noMultiLvlLbl val="0"/>
      </c:catAx>
      <c:valAx>
        <c:axId val="45366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538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49367"/>
        <c:axId val="50844304"/>
      </c:barChart>
      <c:catAx>
        <c:axId val="56493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844304"/>
        <c:crosses val="autoZero"/>
        <c:auto val="1"/>
        <c:lblOffset val="100"/>
        <c:noMultiLvlLbl val="0"/>
      </c:catAx>
      <c:valAx>
        <c:axId val="508443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9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945553"/>
        <c:axId val="24747930"/>
      </c:barChart>
      <c:catAx>
        <c:axId val="549455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747930"/>
        <c:crosses val="autoZero"/>
        <c:auto val="1"/>
        <c:lblOffset val="100"/>
        <c:noMultiLvlLbl val="0"/>
      </c:catAx>
      <c:valAx>
        <c:axId val="24747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5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404779"/>
        <c:axId val="58425284"/>
      </c:barChart>
      <c:catAx>
        <c:axId val="214047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425284"/>
        <c:crosses val="autoZero"/>
        <c:auto val="1"/>
        <c:lblOffset val="100"/>
        <c:noMultiLvlLbl val="0"/>
      </c:catAx>
      <c:valAx>
        <c:axId val="58425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04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065509"/>
        <c:axId val="34827534"/>
      </c:barChart>
      <c:catAx>
        <c:axId val="5606550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827534"/>
        <c:crosses val="autoZero"/>
        <c:auto val="1"/>
        <c:lblOffset val="100"/>
        <c:noMultiLvlLbl val="0"/>
      </c:catAx>
      <c:valAx>
        <c:axId val="34827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655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012351"/>
        <c:axId val="2457976"/>
      </c:barChart>
      <c:catAx>
        <c:axId val="45012351"/>
        <c:scaling>
          <c:orientation val="minMax"/>
        </c:scaling>
        <c:axPos val="b"/>
        <c:delete val="1"/>
        <c:majorTickMark val="out"/>
        <c:minorTickMark val="none"/>
        <c:tickLblPos val="none"/>
        <c:crossAx val="2457976"/>
        <c:crosses val="autoZero"/>
        <c:auto val="1"/>
        <c:lblOffset val="100"/>
        <c:noMultiLvlLbl val="0"/>
      </c:catAx>
      <c:valAx>
        <c:axId val="2457976"/>
        <c:scaling>
          <c:orientation val="minMax"/>
        </c:scaling>
        <c:axPos val="l"/>
        <c:delete val="1"/>
        <c:majorTickMark val="out"/>
        <c:minorTickMark val="none"/>
        <c:tickLblPos val="none"/>
        <c:crossAx val="450123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E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2">
        <s v="greenchemicals chemistryforfuture"/>
        <s v="greenchemicals chemistryforfuture chemicalproducts"/>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2">
        <d v="2022-11-25T14:45:55.000"/>
        <d v="2022-11-25T14:46:2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chemicalsgreen"/>
    <s v="chemicalsgreen"/>
    <m/>
    <m/>
    <m/>
    <m/>
    <m/>
    <m/>
    <m/>
    <m/>
    <s v="No"/>
    <n v="3"/>
    <m/>
    <m/>
    <x v="0"/>
    <d v="2022-11-25T14:45:55.000"/>
    <s v="Suyun daha verimli kullanılması hedefiyle sahip olduğumuz “Know-How” ile geliştirdiğimiz Treat-ON® Otomasyon Sistemi sayesinde geleneksel sistemlerin ötesine geçip, ürünlerin dozaj miktarını “İz Element Teknolojisi” ile kontrol ediyoruz. _x000a__x000a_#GREENChemicals #chemistryforfuture https://t.co/QCgbFhLuw1"/>
    <m/>
    <m/>
    <x v="0"/>
    <s v="https://pbs.twimg.com/media/Fias4TMXgAI_cYy.jpg"/>
    <s v="https://pbs.twimg.com/media/Fias4TMXgAI_cYy.jpg"/>
    <x v="0"/>
    <d v="2022-11-25T00:00:00.000"/>
    <s v="14:45:55"/>
    <s v="https://twitter.com/#!/chemicalsgreen/status/1596153210682621952"/>
    <m/>
    <m/>
    <s v="1596153210682621952"/>
    <m/>
    <b v="0"/>
    <n v="0"/>
    <s v=""/>
    <b v="0"/>
    <s v="tr"/>
    <m/>
    <s v=""/>
    <b v="0"/>
    <n v="0"/>
    <s v=""/>
    <s v="Twitter Web App"/>
    <b v="0"/>
    <s v="1596153210682621952"/>
    <s v="Tweet"/>
    <n v="0"/>
    <n v="0"/>
    <m/>
    <m/>
    <m/>
    <m/>
    <m/>
    <m/>
    <m/>
    <m/>
    <n v="2"/>
    <s v="1"/>
    <s v="1"/>
  </r>
  <r>
    <s v="chemicalsgreen"/>
    <s v="chemicalsgreen"/>
    <m/>
    <m/>
    <m/>
    <m/>
    <m/>
    <m/>
    <m/>
    <m/>
    <s v="No"/>
    <n v="4"/>
    <m/>
    <m/>
    <x v="0"/>
    <d v="2022-11-25T14:46:24.000"/>
    <s v="Thanks to the Treat-ON® Automation System that we developed with the &quot;Know-How,&quot; we intend to use water more efficiently; we go beyond traditional systems and control the product dosage with &quot;Trace Element Technology&quot;. _x000a__x000a_#GREENChemicals #chemistryforfuture #chemicalproducts https://t.co/SPabqYVnze"/>
    <m/>
    <m/>
    <x v="1"/>
    <s v="https://pbs.twimg.com/media/Fias_gcXEAEPjLh.jpg"/>
    <s v="https://pbs.twimg.com/media/Fias_gcXEAEPjLh.jpg"/>
    <x v="1"/>
    <d v="2022-11-25T00:00:00.000"/>
    <s v="14:46:24"/>
    <s v="https://twitter.com/#!/chemicalsgreen/status/1596153335761240065"/>
    <m/>
    <m/>
    <s v="1596153335761240065"/>
    <m/>
    <b v="0"/>
    <n v="0"/>
    <s v=""/>
    <b v="0"/>
    <s v="en"/>
    <m/>
    <s v=""/>
    <b v="0"/>
    <n v="0"/>
    <s v=""/>
    <s v="Twitter Web App"/>
    <b v="0"/>
    <s v="1596153335761240065"/>
    <s v="Tweet"/>
    <n v="0"/>
    <n v="0"/>
    <m/>
    <m/>
    <m/>
    <m/>
    <m/>
    <m/>
    <m/>
    <m/>
    <n v="2"/>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4" totalsRowShown="0" headerRowDxfId="220" dataDxfId="219">
  <autoFilter ref="A2:BE4"/>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calculatedColumnFormula>HYPERLINK("http://pbs.twimg.com/profile_images/1460201642788364290/mAlneqJb_normal.jpg")</calculatedColumnFormula>
    </tableColumn>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calculatedColumnFormula>HYPERLINK("https://t.co/lfNAOmJXr7")</calculatedColumnFormula>
    </tableColumn>
    <tableColumn id="40" name="Time Zone" dataDxfId="124"/>
    <tableColumn id="41" name="Joined Twitter Date (UTC)" dataDxfId="123"/>
    <tableColumn id="42" name="Profile Banner Url" dataDxfId="122">
      <calculatedColumnFormula>HYPERLINK("https://pbs.twimg.com/profile_banners/954301852404932608/1665567433")</calculatedColumnFormula>
    </tableColumn>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calculatedColumnFormula>HYPERLINK("https://twitter.com/chemicalsgreen")</calculatedColumnFormula>
    </tableColumn>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09" dataDxfId="108">
  <autoFilter ref="A1:C2"/>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4" totalsRowShown="0" headerRowDxfId="57" dataDxfId="56">
  <autoFilter ref="A2:BE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292</v>
      </c>
      <c r="BD2" s="13" t="s">
        <v>296</v>
      </c>
      <c r="BE2" s="13" t="s">
        <v>297</v>
      </c>
    </row>
    <row r="3" spans="1:57" ht="15" customHeight="1">
      <c r="A3" s="80" t="s">
        <v>214</v>
      </c>
      <c r="B3" s="80" t="s">
        <v>214</v>
      </c>
      <c r="C3" s="53" t="s">
        <v>303</v>
      </c>
      <c r="D3" s="54">
        <v>3</v>
      </c>
      <c r="E3" s="66" t="s">
        <v>132</v>
      </c>
      <c r="F3" s="55">
        <v>35</v>
      </c>
      <c r="G3" s="53"/>
      <c r="H3" s="57"/>
      <c r="I3" s="56"/>
      <c r="J3" s="56"/>
      <c r="K3" s="35" t="s">
        <v>65</v>
      </c>
      <c r="L3" s="62">
        <v>3</v>
      </c>
      <c r="M3" s="62"/>
      <c r="N3" s="63"/>
      <c r="O3" s="81" t="s">
        <v>176</v>
      </c>
      <c r="P3" s="83">
        <v>44890.615219907406</v>
      </c>
      <c r="Q3" s="81" t="s">
        <v>216</v>
      </c>
      <c r="R3" s="81"/>
      <c r="S3" s="81"/>
      <c r="T3" s="85" t="s">
        <v>218</v>
      </c>
      <c r="U3" s="87" t="str">
        <f>HYPERLINK("https://pbs.twimg.com/media/Fias4TMXgAI_cYy.jpg")</f>
        <v>https://pbs.twimg.com/media/Fias4TMXgAI_cYy.jpg</v>
      </c>
      <c r="V3" s="87" t="str">
        <f>HYPERLINK("https://pbs.twimg.com/media/Fias4TMXgAI_cYy.jpg")</f>
        <v>https://pbs.twimg.com/media/Fias4TMXgAI_cYy.jpg</v>
      </c>
      <c r="W3" s="83">
        <v>44890.615219907406</v>
      </c>
      <c r="X3" s="89">
        <v>44890</v>
      </c>
      <c r="Y3" s="85" t="s">
        <v>220</v>
      </c>
      <c r="Z3" s="87" t="str">
        <f>HYPERLINK("https://twitter.com/#!/chemicalsgreen/status/1596153210682621952")</f>
        <v>https://twitter.com/#!/chemicalsgreen/status/1596153210682621952</v>
      </c>
      <c r="AA3" s="81"/>
      <c r="AB3" s="81"/>
      <c r="AC3" s="85" t="s">
        <v>222</v>
      </c>
      <c r="AD3" s="81"/>
      <c r="AE3" s="81" t="b">
        <v>0</v>
      </c>
      <c r="AF3" s="81">
        <v>0</v>
      </c>
      <c r="AG3" s="85" t="s">
        <v>223</v>
      </c>
      <c r="AH3" s="81" t="b">
        <v>0</v>
      </c>
      <c r="AI3" s="81" t="s">
        <v>225</v>
      </c>
      <c r="AJ3" s="81"/>
      <c r="AK3" s="85" t="s">
        <v>223</v>
      </c>
      <c r="AL3" s="81" t="b">
        <v>0</v>
      </c>
      <c r="AM3" s="81">
        <v>0</v>
      </c>
      <c r="AN3" s="85" t="s">
        <v>223</v>
      </c>
      <c r="AO3" s="85" t="s">
        <v>226</v>
      </c>
      <c r="AP3" s="81" t="b">
        <v>0</v>
      </c>
      <c r="AQ3" s="85" t="s">
        <v>222</v>
      </c>
      <c r="AR3" s="81" t="s">
        <v>176</v>
      </c>
      <c r="AS3" s="81">
        <v>0</v>
      </c>
      <c r="AT3" s="81">
        <v>0</v>
      </c>
      <c r="AU3" s="81"/>
      <c r="AV3" s="81"/>
      <c r="AW3" s="81"/>
      <c r="AX3" s="81"/>
      <c r="AY3" s="81"/>
      <c r="AZ3" s="81"/>
      <c r="BA3" s="81"/>
      <c r="BB3" s="81"/>
      <c r="BC3">
        <v>2</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303</v>
      </c>
      <c r="D4" s="54">
        <v>3</v>
      </c>
      <c r="E4" s="66" t="s">
        <v>132</v>
      </c>
      <c r="F4" s="55">
        <v>35</v>
      </c>
      <c r="G4" s="53"/>
      <c r="H4" s="57"/>
      <c r="I4" s="56"/>
      <c r="J4" s="56"/>
      <c r="K4" s="35" t="s">
        <v>65</v>
      </c>
      <c r="L4" s="79">
        <v>4</v>
      </c>
      <c r="M4" s="79"/>
      <c r="N4" s="63"/>
      <c r="O4" s="82" t="s">
        <v>176</v>
      </c>
      <c r="P4" s="84">
        <v>44890.61555555555</v>
      </c>
      <c r="Q4" s="82" t="s">
        <v>215</v>
      </c>
      <c r="R4" s="82"/>
      <c r="S4" s="82"/>
      <c r="T4" s="86" t="s">
        <v>217</v>
      </c>
      <c r="U4" s="88" t="str">
        <f>HYPERLINK("https://pbs.twimg.com/media/Fias_gcXEAEPjLh.jpg")</f>
        <v>https://pbs.twimg.com/media/Fias_gcXEAEPjLh.jpg</v>
      </c>
      <c r="V4" s="88" t="str">
        <f>HYPERLINK("https://pbs.twimg.com/media/Fias_gcXEAEPjLh.jpg")</f>
        <v>https://pbs.twimg.com/media/Fias_gcXEAEPjLh.jpg</v>
      </c>
      <c r="W4" s="84">
        <v>44890.61555555555</v>
      </c>
      <c r="X4" s="90">
        <v>44890</v>
      </c>
      <c r="Y4" s="86" t="s">
        <v>219</v>
      </c>
      <c r="Z4" s="88" t="str">
        <f>HYPERLINK("https://twitter.com/#!/chemicalsgreen/status/1596153335761240065")</f>
        <v>https://twitter.com/#!/chemicalsgreen/status/1596153335761240065</v>
      </c>
      <c r="AA4" s="82"/>
      <c r="AB4" s="82"/>
      <c r="AC4" s="86" t="s">
        <v>221</v>
      </c>
      <c r="AD4" s="82"/>
      <c r="AE4" s="82" t="b">
        <v>0</v>
      </c>
      <c r="AF4" s="82">
        <v>0</v>
      </c>
      <c r="AG4" s="86" t="s">
        <v>223</v>
      </c>
      <c r="AH4" s="82" t="b">
        <v>0</v>
      </c>
      <c r="AI4" s="82" t="s">
        <v>224</v>
      </c>
      <c r="AJ4" s="82"/>
      <c r="AK4" s="86" t="s">
        <v>223</v>
      </c>
      <c r="AL4" s="82" t="b">
        <v>0</v>
      </c>
      <c r="AM4" s="82">
        <v>0</v>
      </c>
      <c r="AN4" s="86" t="s">
        <v>223</v>
      </c>
      <c r="AO4" s="86" t="s">
        <v>226</v>
      </c>
      <c r="AP4" s="82" t="b">
        <v>0</v>
      </c>
      <c r="AQ4" s="86" t="s">
        <v>221</v>
      </c>
      <c r="AR4" s="82" t="s">
        <v>176</v>
      </c>
      <c r="AS4" s="82">
        <v>0</v>
      </c>
      <c r="AT4" s="82">
        <v>0</v>
      </c>
      <c r="AU4" s="82"/>
      <c r="AV4" s="82"/>
      <c r="AW4" s="82"/>
      <c r="AX4" s="82"/>
      <c r="AY4" s="82"/>
      <c r="AZ4" s="82"/>
      <c r="BA4" s="82"/>
      <c r="BB4" s="82"/>
      <c r="BC4">
        <v>2</v>
      </c>
      <c r="BD4" s="81" t="str">
        <f>REPLACE(INDEX(GroupVertices[Group],MATCH(Edges[[#This Row],[Vertex 1]],GroupVertices[Vertex],0)),1,1,"")</f>
        <v>1</v>
      </c>
      <c r="BE4" s="81" t="str">
        <f>REPLACE(INDEX(GroupVertices[Group],MATCH(Edges[[#This Row],[Vertex 2]],GroupVertices[Vertex],0)),1,1,"")</f>
        <v>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227</v>
      </c>
      <c r="AE2" s="13" t="s">
        <v>228</v>
      </c>
      <c r="AF2" s="13" t="s">
        <v>229</v>
      </c>
      <c r="AG2" s="13" t="s">
        <v>230</v>
      </c>
      <c r="AH2" s="13" t="s">
        <v>231</v>
      </c>
      <c r="AI2" s="13" t="s">
        <v>232</v>
      </c>
      <c r="AJ2" s="13" t="s">
        <v>233</v>
      </c>
      <c r="AK2" s="13" t="s">
        <v>234</v>
      </c>
      <c r="AL2" s="13" t="s">
        <v>235</v>
      </c>
      <c r="AM2" s="13" t="s">
        <v>236</v>
      </c>
      <c r="AN2" s="13" t="s">
        <v>237</v>
      </c>
      <c r="AO2" s="13" t="s">
        <v>238</v>
      </c>
      <c r="AP2" s="13" t="s">
        <v>239</v>
      </c>
      <c r="AQ2" s="13" t="s">
        <v>240</v>
      </c>
      <c r="AR2" s="13" t="s">
        <v>241</v>
      </c>
      <c r="AS2" s="13" t="s">
        <v>242</v>
      </c>
      <c r="AT2" s="13" t="s">
        <v>194</v>
      </c>
      <c r="AU2" s="13" t="s">
        <v>243</v>
      </c>
      <c r="AV2" s="13" t="s">
        <v>244</v>
      </c>
      <c r="AW2" s="13" t="s">
        <v>245</v>
      </c>
      <c r="AX2" s="13" t="s">
        <v>246</v>
      </c>
      <c r="AY2" s="13" t="s">
        <v>247</v>
      </c>
      <c r="AZ2" s="13" t="s">
        <v>248</v>
      </c>
      <c r="BA2" s="13" t="s">
        <v>295</v>
      </c>
      <c r="BB2" s="3"/>
      <c r="BC2" s="3"/>
    </row>
    <row r="3" spans="1:55" ht="15" customHeight="1">
      <c r="A3" s="49" t="s">
        <v>214</v>
      </c>
      <c r="B3" s="53"/>
      <c r="C3" s="53"/>
      <c r="D3" s="54"/>
      <c r="E3" s="55"/>
      <c r="F3" s="91" t="str">
        <f>HYPERLINK("http://pbs.twimg.com/profile_images/1460201642788364290/mAlneqJb_normal.jpg")</f>
        <v>http://pbs.twimg.com/profile_images/1460201642788364290/mAlneqJb_normal.jpg</v>
      </c>
      <c r="G3" s="53"/>
      <c r="H3" s="57" t="s">
        <v>214</v>
      </c>
      <c r="I3" s="56"/>
      <c r="J3" s="56"/>
      <c r="K3" s="92" t="s">
        <v>254</v>
      </c>
      <c r="L3" s="59"/>
      <c r="M3" s="60">
        <v>4999.5</v>
      </c>
      <c r="N3" s="60">
        <v>4999.5</v>
      </c>
      <c r="O3" s="58"/>
      <c r="P3" s="61"/>
      <c r="Q3" s="61"/>
      <c r="R3" s="50"/>
      <c r="S3" s="50"/>
      <c r="T3" s="50"/>
      <c r="U3" s="50"/>
      <c r="V3" s="51"/>
      <c r="W3" s="51"/>
      <c r="X3" s="52"/>
      <c r="Y3" s="51"/>
      <c r="Z3" s="51"/>
      <c r="AA3" s="62">
        <v>3</v>
      </c>
      <c r="AB3" s="62"/>
      <c r="AC3" s="63"/>
      <c r="AD3" s="81" t="s">
        <v>249</v>
      </c>
      <c r="AE3" s="85" t="s">
        <v>250</v>
      </c>
      <c r="AF3" s="81">
        <v>0</v>
      </c>
      <c r="AG3" s="81">
        <v>168</v>
      </c>
      <c r="AH3" s="81">
        <v>883</v>
      </c>
      <c r="AI3" s="81">
        <v>77</v>
      </c>
      <c r="AJ3" s="81"/>
      <c r="AK3" s="81" t="s">
        <v>251</v>
      </c>
      <c r="AL3" s="81" t="s">
        <v>252</v>
      </c>
      <c r="AM3" s="87" t="str">
        <f>HYPERLINK("https://t.co/lfNAOmJXr7")</f>
        <v>https://t.co/lfNAOmJXr7</v>
      </c>
      <c r="AN3" s="81"/>
      <c r="AO3" s="83">
        <v>43119.44289351852</v>
      </c>
      <c r="AP3" s="87" t="str">
        <f>HYPERLINK("https://pbs.twimg.com/profile_banners/954301852404932608/1665567433")</f>
        <v>https://pbs.twimg.com/profile_banners/954301852404932608/1665567433</v>
      </c>
      <c r="AQ3" s="81" t="b">
        <v>0</v>
      </c>
      <c r="AR3" s="81" t="b">
        <v>0</v>
      </c>
      <c r="AS3" s="81" t="b">
        <v>0</v>
      </c>
      <c r="AT3" s="81"/>
      <c r="AU3" s="81">
        <v>1</v>
      </c>
      <c r="AV3" s="87" t="str">
        <f>HYPERLINK("http://abs.twimg.com/images/themes/theme1/bg.png")</f>
        <v>http://abs.twimg.com/images/themes/theme1/bg.png</v>
      </c>
      <c r="AW3" s="81" t="b">
        <v>0</v>
      </c>
      <c r="AX3" s="81" t="s">
        <v>253</v>
      </c>
      <c r="AY3" s="87" t="str">
        <f>HYPERLINK("https://twitter.com/chemicalsgreen")</f>
        <v>https://twitter.com/chemicalsgreen</v>
      </c>
      <c r="AZ3" s="81" t="s">
        <v>66</v>
      </c>
      <c r="BA3" s="81" t="str">
        <f>REPLACE(INDEX(GroupVertices[Group],MATCH(Vertices[[#This Row],[Vertex]],GroupVertices[Vertex],0)),1,1,"")</f>
        <v>1</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299</v>
      </c>
    </row>
    <row r="3" spans="1:25" ht="15">
      <c r="A3" s="80" t="s">
        <v>293</v>
      </c>
      <c r="B3" s="93" t="s">
        <v>294</v>
      </c>
      <c r="C3" s="93" t="s">
        <v>56</v>
      </c>
      <c r="D3" s="14"/>
      <c r="E3" s="14"/>
      <c r="F3" s="15" t="s">
        <v>293</v>
      </c>
      <c r="G3" s="77"/>
      <c r="H3" s="77"/>
      <c r="I3" s="64">
        <v>3</v>
      </c>
      <c r="J3" s="64"/>
      <c r="K3" s="50">
        <v>1</v>
      </c>
      <c r="L3" s="50">
        <v>0</v>
      </c>
      <c r="M3" s="50">
        <v>2</v>
      </c>
      <c r="N3" s="50">
        <v>2</v>
      </c>
      <c r="O3" s="50">
        <v>2</v>
      </c>
      <c r="P3" s="51" t="s">
        <v>298</v>
      </c>
      <c r="Q3" s="51" t="s">
        <v>298</v>
      </c>
      <c r="R3" s="50">
        <v>1</v>
      </c>
      <c r="S3" s="50">
        <v>1</v>
      </c>
      <c r="T3" s="50">
        <v>1</v>
      </c>
      <c r="U3" s="50">
        <v>2</v>
      </c>
      <c r="V3" s="50">
        <v>0</v>
      </c>
      <c r="W3" s="51">
        <v>0</v>
      </c>
      <c r="X3" s="51" t="s">
        <v>298</v>
      </c>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293</v>
      </c>
      <c r="B2" s="85" t="s">
        <v>214</v>
      </c>
      <c r="C2" s="81">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292</v>
      </c>
      <c r="BD2" s="13" t="s">
        <v>296</v>
      </c>
      <c r="BE2" s="13" t="s">
        <v>297</v>
      </c>
    </row>
    <row r="3" spans="1:57" ht="15" customHeight="1">
      <c r="A3" s="80" t="s">
        <v>214</v>
      </c>
      <c r="B3" s="80" t="s">
        <v>214</v>
      </c>
      <c r="C3" s="53"/>
      <c r="D3" s="54"/>
      <c r="E3" s="66"/>
      <c r="F3" s="55"/>
      <c r="G3" s="53"/>
      <c r="H3" s="57"/>
      <c r="I3" s="56"/>
      <c r="J3" s="56"/>
      <c r="K3" s="35" t="s">
        <v>65</v>
      </c>
      <c r="L3" s="62">
        <v>3</v>
      </c>
      <c r="M3" s="62"/>
      <c r="N3" s="63"/>
      <c r="O3" s="81" t="s">
        <v>176</v>
      </c>
      <c r="P3" s="83">
        <v>44890.615219907406</v>
      </c>
      <c r="Q3" s="81" t="s">
        <v>216</v>
      </c>
      <c r="R3" s="81"/>
      <c r="S3" s="81"/>
      <c r="T3" s="85" t="s">
        <v>218</v>
      </c>
      <c r="U3" s="87" t="str">
        <f>HYPERLINK("https://pbs.twimg.com/media/Fias4TMXgAI_cYy.jpg")</f>
        <v>https://pbs.twimg.com/media/Fias4TMXgAI_cYy.jpg</v>
      </c>
      <c r="V3" s="87" t="str">
        <f>HYPERLINK("https://pbs.twimg.com/media/Fias4TMXgAI_cYy.jpg")</f>
        <v>https://pbs.twimg.com/media/Fias4TMXgAI_cYy.jpg</v>
      </c>
      <c r="W3" s="83">
        <v>44890.615219907406</v>
      </c>
      <c r="X3" s="89">
        <v>44890</v>
      </c>
      <c r="Y3" s="85" t="s">
        <v>220</v>
      </c>
      <c r="Z3" s="87" t="str">
        <f>HYPERLINK("https://twitter.com/#!/chemicalsgreen/status/1596153210682621952")</f>
        <v>https://twitter.com/#!/chemicalsgreen/status/1596153210682621952</v>
      </c>
      <c r="AA3" s="81"/>
      <c r="AB3" s="81"/>
      <c r="AC3" s="85" t="s">
        <v>222</v>
      </c>
      <c r="AD3" s="81"/>
      <c r="AE3" s="81" t="b">
        <v>0</v>
      </c>
      <c r="AF3" s="81">
        <v>0</v>
      </c>
      <c r="AG3" s="85" t="s">
        <v>223</v>
      </c>
      <c r="AH3" s="81" t="b">
        <v>0</v>
      </c>
      <c r="AI3" s="81" t="s">
        <v>225</v>
      </c>
      <c r="AJ3" s="81"/>
      <c r="AK3" s="85" t="s">
        <v>223</v>
      </c>
      <c r="AL3" s="81" t="b">
        <v>0</v>
      </c>
      <c r="AM3" s="81">
        <v>0</v>
      </c>
      <c r="AN3" s="85" t="s">
        <v>223</v>
      </c>
      <c r="AO3" s="85" t="s">
        <v>226</v>
      </c>
      <c r="AP3" s="81" t="b">
        <v>0</v>
      </c>
      <c r="AQ3" s="85" t="s">
        <v>222</v>
      </c>
      <c r="AR3" s="81" t="s">
        <v>176</v>
      </c>
      <c r="AS3" s="81">
        <v>0</v>
      </c>
      <c r="AT3" s="81">
        <v>0</v>
      </c>
      <c r="AU3" s="81"/>
      <c r="AV3" s="81"/>
      <c r="AW3" s="81"/>
      <c r="AX3" s="81"/>
      <c r="AY3" s="81"/>
      <c r="AZ3" s="81"/>
      <c r="BA3" s="81"/>
      <c r="BB3" s="81"/>
      <c r="BC3">
        <v>2</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44890.61555555555</v>
      </c>
      <c r="Q4" s="82" t="s">
        <v>215</v>
      </c>
      <c r="R4" s="82"/>
      <c r="S4" s="82"/>
      <c r="T4" s="86" t="s">
        <v>217</v>
      </c>
      <c r="U4" s="88" t="str">
        <f>HYPERLINK("https://pbs.twimg.com/media/Fias_gcXEAEPjLh.jpg")</f>
        <v>https://pbs.twimg.com/media/Fias_gcXEAEPjLh.jpg</v>
      </c>
      <c r="V4" s="88" t="str">
        <f>HYPERLINK("https://pbs.twimg.com/media/Fias_gcXEAEPjLh.jpg")</f>
        <v>https://pbs.twimg.com/media/Fias_gcXEAEPjLh.jpg</v>
      </c>
      <c r="W4" s="84">
        <v>44890.61555555555</v>
      </c>
      <c r="X4" s="90">
        <v>44890</v>
      </c>
      <c r="Y4" s="86" t="s">
        <v>219</v>
      </c>
      <c r="Z4" s="88" t="str">
        <f>HYPERLINK("https://twitter.com/#!/chemicalsgreen/status/1596153335761240065")</f>
        <v>https://twitter.com/#!/chemicalsgreen/status/1596153335761240065</v>
      </c>
      <c r="AA4" s="82"/>
      <c r="AB4" s="82"/>
      <c r="AC4" s="86" t="s">
        <v>221</v>
      </c>
      <c r="AD4" s="82"/>
      <c r="AE4" s="82" t="b">
        <v>0</v>
      </c>
      <c r="AF4" s="82">
        <v>0</v>
      </c>
      <c r="AG4" s="86" t="s">
        <v>223</v>
      </c>
      <c r="AH4" s="82" t="b">
        <v>0</v>
      </c>
      <c r="AI4" s="82" t="s">
        <v>224</v>
      </c>
      <c r="AJ4" s="82"/>
      <c r="AK4" s="86" t="s">
        <v>223</v>
      </c>
      <c r="AL4" s="82" t="b">
        <v>0</v>
      </c>
      <c r="AM4" s="82">
        <v>0</v>
      </c>
      <c r="AN4" s="86" t="s">
        <v>223</v>
      </c>
      <c r="AO4" s="86" t="s">
        <v>226</v>
      </c>
      <c r="AP4" s="82" t="b">
        <v>0</v>
      </c>
      <c r="AQ4" s="86" t="s">
        <v>221</v>
      </c>
      <c r="AR4" s="82" t="s">
        <v>176</v>
      </c>
      <c r="AS4" s="82">
        <v>0</v>
      </c>
      <c r="AT4" s="82">
        <v>0</v>
      </c>
      <c r="AU4" s="82"/>
      <c r="AV4" s="82"/>
      <c r="AW4" s="82"/>
      <c r="AX4" s="82"/>
      <c r="AY4" s="82"/>
      <c r="AZ4" s="82"/>
      <c r="BA4" s="82"/>
      <c r="BB4" s="82"/>
      <c r="BC4">
        <v>2</v>
      </c>
      <c r="BD4" s="81" t="str">
        <f>REPLACE(INDEX(GroupVertices[Group],MATCH(Edges11[[#This Row],[Vertex 1]],GroupVertices[Vertex],0)),1,1,"")</f>
        <v>1</v>
      </c>
      <c r="BE4" s="81"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255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256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257</v>
      </c>
      <c r="K7" s="13" t="s">
        <v>258</v>
      </c>
    </row>
    <row r="8" spans="1:11" ht="409.5">
      <c r="A8"/>
      <c r="B8">
        <v>2</v>
      </c>
      <c r="C8">
        <v>2</v>
      </c>
      <c r="D8" t="s">
        <v>61</v>
      </c>
      <c r="E8" t="s">
        <v>61</v>
      </c>
      <c r="H8" t="s">
        <v>73</v>
      </c>
      <c r="J8" t="s">
        <v>259</v>
      </c>
      <c r="K8" s="13" t="s">
        <v>260</v>
      </c>
    </row>
    <row r="9" spans="1:11" ht="409.5">
      <c r="A9"/>
      <c r="B9">
        <v>3</v>
      </c>
      <c r="C9">
        <v>4</v>
      </c>
      <c r="D9" t="s">
        <v>62</v>
      </c>
      <c r="E9" t="s">
        <v>62</v>
      </c>
      <c r="H9" t="s">
        <v>74</v>
      </c>
      <c r="J9" t="s">
        <v>261</v>
      </c>
      <c r="K9" s="13" t="s">
        <v>262</v>
      </c>
    </row>
    <row r="10" spans="1:11" ht="409.5">
      <c r="A10"/>
      <c r="B10">
        <v>4</v>
      </c>
      <c r="D10" t="s">
        <v>63</v>
      </c>
      <c r="E10" t="s">
        <v>63</v>
      </c>
      <c r="H10" t="s">
        <v>75</v>
      </c>
      <c r="J10" t="s">
        <v>263</v>
      </c>
      <c r="K10" s="13" t="s">
        <v>264</v>
      </c>
    </row>
    <row r="11" spans="1:11" ht="15">
      <c r="A11"/>
      <c r="B11">
        <v>5</v>
      </c>
      <c r="D11" t="s">
        <v>46</v>
      </c>
      <c r="E11">
        <v>1</v>
      </c>
      <c r="H11" t="s">
        <v>76</v>
      </c>
      <c r="J11" t="s">
        <v>265</v>
      </c>
      <c r="K11" t="s">
        <v>266</v>
      </c>
    </row>
    <row r="12" spans="1:11" ht="15">
      <c r="A12"/>
      <c r="B12"/>
      <c r="D12" t="s">
        <v>64</v>
      </c>
      <c r="E12">
        <v>2</v>
      </c>
      <c r="H12">
        <v>0</v>
      </c>
      <c r="J12" t="s">
        <v>267</v>
      </c>
      <c r="K12" t="s">
        <v>268</v>
      </c>
    </row>
    <row r="13" spans="1:11" ht="15">
      <c r="A13"/>
      <c r="B13"/>
      <c r="D13">
        <v>1</v>
      </c>
      <c r="E13">
        <v>3</v>
      </c>
      <c r="H13">
        <v>1</v>
      </c>
      <c r="J13" t="s">
        <v>269</v>
      </c>
      <c r="K13" t="s">
        <v>270</v>
      </c>
    </row>
    <row r="14" spans="4:11" ht="15">
      <c r="D14">
        <v>2</v>
      </c>
      <c r="E14">
        <v>4</v>
      </c>
      <c r="H14">
        <v>2</v>
      </c>
      <c r="J14" t="s">
        <v>271</v>
      </c>
      <c r="K14" t="s">
        <v>272</v>
      </c>
    </row>
    <row r="15" spans="4:11" ht="15">
      <c r="D15">
        <v>3</v>
      </c>
      <c r="E15">
        <v>5</v>
      </c>
      <c r="H15">
        <v>3</v>
      </c>
      <c r="J15" t="s">
        <v>273</v>
      </c>
      <c r="K15" t="s">
        <v>274</v>
      </c>
    </row>
    <row r="16" spans="4:11" ht="15">
      <c r="D16">
        <v>4</v>
      </c>
      <c r="E16">
        <v>6</v>
      </c>
      <c r="H16">
        <v>4</v>
      </c>
      <c r="J16" t="s">
        <v>275</v>
      </c>
      <c r="K16" t="s">
        <v>276</v>
      </c>
    </row>
    <row r="17" spans="4:11" ht="15">
      <c r="D17">
        <v>5</v>
      </c>
      <c r="E17">
        <v>7</v>
      </c>
      <c r="H17">
        <v>5</v>
      </c>
      <c r="J17" t="s">
        <v>277</v>
      </c>
      <c r="K17" t="s">
        <v>278</v>
      </c>
    </row>
    <row r="18" spans="4:11" ht="15">
      <c r="D18">
        <v>6</v>
      </c>
      <c r="E18">
        <v>8</v>
      </c>
      <c r="H18">
        <v>6</v>
      </c>
      <c r="J18" t="s">
        <v>279</v>
      </c>
      <c r="K18" t="s">
        <v>280</v>
      </c>
    </row>
    <row r="19" spans="4:11" ht="15">
      <c r="D19">
        <v>7</v>
      </c>
      <c r="E19">
        <v>9</v>
      </c>
      <c r="H19">
        <v>7</v>
      </c>
      <c r="J19" t="s">
        <v>281</v>
      </c>
      <c r="K19" t="s">
        <v>282</v>
      </c>
    </row>
    <row r="20" spans="4:11" ht="15">
      <c r="D20">
        <v>8</v>
      </c>
      <c r="H20">
        <v>8</v>
      </c>
      <c r="J20" t="s">
        <v>283</v>
      </c>
      <c r="K20" t="s">
        <v>284</v>
      </c>
    </row>
    <row r="21" spans="4:11" ht="409.5">
      <c r="D21">
        <v>9</v>
      </c>
      <c r="H21">
        <v>9</v>
      </c>
      <c r="J21" t="s">
        <v>285</v>
      </c>
      <c r="K21" s="13" t="s">
        <v>286</v>
      </c>
    </row>
    <row r="22" spans="4:11" ht="409.5">
      <c r="D22">
        <v>10</v>
      </c>
      <c r="J22" t="s">
        <v>287</v>
      </c>
      <c r="K22" s="13" t="s">
        <v>288</v>
      </c>
    </row>
    <row r="23" spans="4:11" ht="409.5">
      <c r="D23">
        <v>11</v>
      </c>
      <c r="J23" t="s">
        <v>289</v>
      </c>
      <c r="K23" s="13" t="s">
        <v>307</v>
      </c>
    </row>
    <row r="24" spans="10:11" ht="409.5">
      <c r="J24" t="s">
        <v>290</v>
      </c>
      <c r="K24" s="13" t="s">
        <v>306</v>
      </c>
    </row>
    <row r="25" spans="10:11" ht="15">
      <c r="J25" t="s">
        <v>291</v>
      </c>
      <c r="K25" t="b">
        <v>0</v>
      </c>
    </row>
    <row r="26" spans="10:11" ht="15">
      <c r="J26" t="s">
        <v>304</v>
      </c>
      <c r="K26" t="s">
        <v>305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94" t="s">
        <v>301</v>
      </c>
      <c r="B25" t="s">
        <v>300</v>
      </c>
    </row>
    <row r="26" spans="1:2" ht="15">
      <c r="A26" s="95">
        <v>44890.615219907406</v>
      </c>
      <c r="B26" s="3">
        <v>1</v>
      </c>
    </row>
    <row r="27" spans="1:2" ht="15">
      <c r="A27" s="95">
        <v>44890.61555555555</v>
      </c>
      <c r="B27" s="3">
        <v>1</v>
      </c>
    </row>
    <row r="28" spans="1:2" ht="15">
      <c r="A28" s="95" t="s">
        <v>302</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2022-12-06T14:53:17Z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